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1EDD800D-C20F-4AED-84D2-85F2697FEA7F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источн'!$A$1:$X$112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11" l="1"/>
  <c r="L34" i="11"/>
  <c r="I82" i="11"/>
  <c r="I81" i="11"/>
  <c r="I80" i="11"/>
  <c r="I79" i="11"/>
  <c r="I83" i="11"/>
  <c r="L108" i="11"/>
  <c r="L22" i="11" s="1"/>
  <c r="L110" i="11"/>
  <c r="L33" i="11" l="1"/>
  <c r="L84" i="11"/>
  <c r="L85" i="11"/>
  <c r="L102" i="11"/>
  <c r="T67" i="11" l="1"/>
  <c r="M111" i="11"/>
  <c r="K111" i="11"/>
  <c r="J111" i="11"/>
  <c r="I111" i="11" s="1"/>
  <c r="D109" i="11"/>
  <c r="M109" i="11"/>
  <c r="K109" i="11"/>
  <c r="J109" i="11"/>
  <c r="M107" i="11"/>
  <c r="I107" i="11" s="1"/>
  <c r="K107" i="11"/>
  <c r="K106" i="11" s="1"/>
  <c r="K105" i="11" s="1"/>
  <c r="K104" i="11" s="1"/>
  <c r="J107" i="11"/>
  <c r="J106" i="11" s="1"/>
  <c r="J105" i="11" s="1"/>
  <c r="J104" i="11" s="1"/>
  <c r="M93" i="11"/>
  <c r="K93" i="11"/>
  <c r="J93" i="11"/>
  <c r="I90" i="11"/>
  <c r="M89" i="11"/>
  <c r="K89" i="11"/>
  <c r="J89" i="11"/>
  <c r="I88" i="11"/>
  <c r="I86" i="11"/>
  <c r="I87" i="11"/>
  <c r="I93" i="11" l="1"/>
  <c r="I109" i="11"/>
  <c r="M106" i="11"/>
  <c r="I89" i="11"/>
  <c r="I106" i="11" l="1"/>
  <c r="M105" i="11"/>
  <c r="M104" i="11" l="1"/>
  <c r="I104" i="11" s="1"/>
  <c r="I105" i="11"/>
  <c r="W67" i="11" l="1"/>
  <c r="V67" i="11"/>
  <c r="U67" i="11"/>
  <c r="S67" i="11"/>
  <c r="R67" i="11"/>
  <c r="Q67" i="11"/>
  <c r="P67" i="11"/>
  <c r="I67" i="11"/>
  <c r="D67" i="11"/>
  <c r="N67" i="11" l="1"/>
  <c r="O67" i="11"/>
  <c r="P94" i="11" l="1"/>
  <c r="Q94" i="11"/>
  <c r="R94" i="11"/>
  <c r="S94" i="11"/>
  <c r="T94" i="11"/>
  <c r="U94" i="11"/>
  <c r="V94" i="11"/>
  <c r="W94" i="11"/>
  <c r="J68" i="11"/>
  <c r="K68" i="11"/>
  <c r="M68" i="11"/>
  <c r="I69" i="11"/>
  <c r="I68" i="11" s="1"/>
  <c r="D47" i="11"/>
  <c r="N94" i="11" l="1"/>
  <c r="I47" i="11"/>
  <c r="D107" i="11"/>
  <c r="F102" i="11"/>
  <c r="F98" i="11" s="1"/>
  <c r="F105" i="11"/>
  <c r="F104" i="11" s="1"/>
  <c r="G92" i="11" l="1"/>
  <c r="J92" i="11"/>
  <c r="K92" i="11"/>
  <c r="L92" i="11"/>
  <c r="M92" i="11"/>
  <c r="I94" i="11"/>
  <c r="D94" i="11"/>
  <c r="J34" i="11"/>
  <c r="G34" i="11"/>
  <c r="G71" i="11"/>
  <c r="J71" i="11"/>
  <c r="K71" i="11"/>
  <c r="L71" i="11"/>
  <c r="M71" i="11"/>
  <c r="P72" i="11"/>
  <c r="Q72" i="11"/>
  <c r="R72" i="11"/>
  <c r="S72" i="11"/>
  <c r="T72" i="11"/>
  <c r="U72" i="11"/>
  <c r="V72" i="11"/>
  <c r="W72" i="11"/>
  <c r="P73" i="11"/>
  <c r="Q73" i="11"/>
  <c r="R73" i="11"/>
  <c r="S73" i="11"/>
  <c r="T73" i="11"/>
  <c r="U73" i="11"/>
  <c r="V73" i="11"/>
  <c r="W73" i="11"/>
  <c r="P74" i="11"/>
  <c r="Q74" i="11"/>
  <c r="R74" i="11"/>
  <c r="S74" i="11"/>
  <c r="T74" i="11"/>
  <c r="U74" i="11"/>
  <c r="V74" i="11"/>
  <c r="W74" i="11"/>
  <c r="P75" i="11"/>
  <c r="Q75" i="11"/>
  <c r="R75" i="11"/>
  <c r="S75" i="11"/>
  <c r="T75" i="11"/>
  <c r="U75" i="11"/>
  <c r="V75" i="11"/>
  <c r="W75" i="11"/>
  <c r="P76" i="11"/>
  <c r="Q76" i="11"/>
  <c r="R76" i="11"/>
  <c r="S76" i="11"/>
  <c r="T76" i="11"/>
  <c r="U76" i="11"/>
  <c r="V76" i="11"/>
  <c r="W76" i="11"/>
  <c r="P77" i="11"/>
  <c r="Q77" i="11"/>
  <c r="R77" i="11"/>
  <c r="S77" i="11"/>
  <c r="T77" i="11"/>
  <c r="U77" i="11"/>
  <c r="V77" i="11"/>
  <c r="W77" i="11"/>
  <c r="P78" i="11"/>
  <c r="Q78" i="11"/>
  <c r="R78" i="11"/>
  <c r="S78" i="11"/>
  <c r="T78" i="11"/>
  <c r="U78" i="11"/>
  <c r="V78" i="11"/>
  <c r="W78" i="11"/>
  <c r="P79" i="11"/>
  <c r="Q79" i="11"/>
  <c r="R79" i="11"/>
  <c r="S79" i="11"/>
  <c r="T79" i="11"/>
  <c r="U79" i="11"/>
  <c r="V79" i="11"/>
  <c r="W79" i="11"/>
  <c r="P80" i="11"/>
  <c r="Q80" i="11"/>
  <c r="R80" i="11"/>
  <c r="S80" i="11"/>
  <c r="T80" i="11"/>
  <c r="U80" i="11"/>
  <c r="V80" i="11"/>
  <c r="W80" i="11"/>
  <c r="P81" i="11"/>
  <c r="Q81" i="11"/>
  <c r="R81" i="11"/>
  <c r="S81" i="11"/>
  <c r="T81" i="11"/>
  <c r="U81" i="11"/>
  <c r="V81" i="11"/>
  <c r="W81" i="11"/>
  <c r="P82" i="11"/>
  <c r="Q82" i="11"/>
  <c r="R82" i="11"/>
  <c r="S82" i="11"/>
  <c r="T82" i="11"/>
  <c r="U82" i="11"/>
  <c r="V82" i="11"/>
  <c r="W82" i="11"/>
  <c r="I72" i="11"/>
  <c r="I73" i="11"/>
  <c r="I74" i="11"/>
  <c r="I75" i="11"/>
  <c r="I76" i="11"/>
  <c r="I77" i="11"/>
  <c r="I78" i="11"/>
  <c r="D72" i="11"/>
  <c r="D73" i="11"/>
  <c r="D74" i="11"/>
  <c r="D75" i="11"/>
  <c r="D76" i="11"/>
  <c r="D77" i="11"/>
  <c r="D78" i="11"/>
  <c r="D79" i="11"/>
  <c r="D80" i="11"/>
  <c r="D81" i="11"/>
  <c r="D82" i="11"/>
  <c r="I35" i="11"/>
  <c r="I36" i="11"/>
  <c r="I37" i="11"/>
  <c r="I38" i="11"/>
  <c r="I39" i="11"/>
  <c r="I40" i="11"/>
  <c r="I41" i="11"/>
  <c r="D35" i="11"/>
  <c r="D36" i="11"/>
  <c r="D37" i="11"/>
  <c r="D38" i="11"/>
  <c r="D39" i="11"/>
  <c r="D40" i="11"/>
  <c r="D41" i="11"/>
  <c r="P35" i="11"/>
  <c r="Q35" i="11"/>
  <c r="R35" i="11"/>
  <c r="S35" i="11"/>
  <c r="T35" i="11"/>
  <c r="U35" i="11"/>
  <c r="V35" i="11"/>
  <c r="W35" i="11"/>
  <c r="P36" i="11"/>
  <c r="Q36" i="11"/>
  <c r="R36" i="11"/>
  <c r="S36" i="11"/>
  <c r="T36" i="11"/>
  <c r="U36" i="11"/>
  <c r="V36" i="11"/>
  <c r="W36" i="11"/>
  <c r="P37" i="11"/>
  <c r="Q37" i="11"/>
  <c r="R37" i="11"/>
  <c r="S37" i="11"/>
  <c r="T37" i="11"/>
  <c r="U37" i="11"/>
  <c r="V37" i="11"/>
  <c r="W37" i="11"/>
  <c r="P38" i="11"/>
  <c r="Q38" i="11"/>
  <c r="R38" i="11"/>
  <c r="S38" i="11"/>
  <c r="T38" i="11"/>
  <c r="U38" i="11"/>
  <c r="V38" i="11"/>
  <c r="W38" i="11"/>
  <c r="P39" i="11"/>
  <c r="Q39" i="11"/>
  <c r="R39" i="11"/>
  <c r="S39" i="11"/>
  <c r="T39" i="11"/>
  <c r="U39" i="11"/>
  <c r="V39" i="11"/>
  <c r="W39" i="11"/>
  <c r="P40" i="11"/>
  <c r="Q40" i="11"/>
  <c r="R40" i="11"/>
  <c r="S40" i="11"/>
  <c r="T40" i="11"/>
  <c r="U40" i="11"/>
  <c r="V40" i="11"/>
  <c r="W40" i="11"/>
  <c r="P41" i="11"/>
  <c r="Q41" i="11"/>
  <c r="R41" i="11"/>
  <c r="S41" i="11"/>
  <c r="T41" i="11"/>
  <c r="U41" i="11"/>
  <c r="V41" i="11"/>
  <c r="W41" i="11"/>
  <c r="K34" i="11"/>
  <c r="M34" i="11"/>
  <c r="O79" i="11" l="1"/>
  <c r="O76" i="11"/>
  <c r="O81" i="11"/>
  <c r="O73" i="11"/>
  <c r="O94" i="11"/>
  <c r="O77" i="11"/>
  <c r="O75" i="11"/>
  <c r="O74" i="11"/>
  <c r="O72" i="11"/>
  <c r="O82" i="11"/>
  <c r="O80" i="11"/>
  <c r="O78" i="11"/>
  <c r="O41" i="11"/>
  <c r="O37" i="11"/>
  <c r="N80" i="11"/>
  <c r="N79" i="11"/>
  <c r="N73" i="11"/>
  <c r="N82" i="11"/>
  <c r="N78" i="11"/>
  <c r="N74" i="11"/>
  <c r="N76" i="11"/>
  <c r="N72" i="11"/>
  <c r="N81" i="11"/>
  <c r="N77" i="11"/>
  <c r="N75" i="11"/>
  <c r="O39" i="11"/>
  <c r="O40" i="11"/>
  <c r="O35" i="11"/>
  <c r="O36" i="11"/>
  <c r="O38" i="11"/>
  <c r="N41" i="11"/>
  <c r="N40" i="11"/>
  <c r="N36" i="11"/>
  <c r="N39" i="11"/>
  <c r="N35" i="11"/>
  <c r="N37" i="11"/>
  <c r="N38" i="11"/>
  <c r="I84" i="11" l="1"/>
  <c r="I85" i="11"/>
  <c r="I92" i="11" l="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66" i="11"/>
  <c r="P99" i="11"/>
  <c r="Q99" i="11"/>
  <c r="R99" i="11"/>
  <c r="S99" i="11"/>
  <c r="T99" i="11"/>
  <c r="U99" i="11"/>
  <c r="V99" i="11"/>
  <c r="W99" i="11"/>
  <c r="P100" i="11"/>
  <c r="Q100" i="11"/>
  <c r="R100" i="11"/>
  <c r="S100" i="11"/>
  <c r="T100" i="11"/>
  <c r="U100" i="11"/>
  <c r="V100" i="11"/>
  <c r="W100" i="11"/>
  <c r="P101" i="11"/>
  <c r="Q101" i="11"/>
  <c r="R101" i="11"/>
  <c r="S101" i="11"/>
  <c r="T101" i="11"/>
  <c r="U101" i="11"/>
  <c r="V101" i="11"/>
  <c r="W101" i="11"/>
  <c r="I110" i="11"/>
  <c r="I112" i="11"/>
  <c r="I97" i="11"/>
  <c r="I98" i="11"/>
  <c r="I99" i="11"/>
  <c r="I100" i="11"/>
  <c r="I101" i="11"/>
  <c r="I102" i="11"/>
  <c r="I103" i="11"/>
  <c r="D97" i="11"/>
  <c r="D99" i="11"/>
  <c r="D100" i="11"/>
  <c r="D101" i="11"/>
  <c r="D103" i="11"/>
  <c r="D106" i="11"/>
  <c r="J96" i="11"/>
  <c r="K96" i="11"/>
  <c r="L96" i="11"/>
  <c r="L21" i="11" s="1"/>
  <c r="M96" i="11"/>
  <c r="G96" i="11"/>
  <c r="G21" i="11" s="1"/>
  <c r="P108" i="11"/>
  <c r="I42" i="11"/>
  <c r="I43" i="11"/>
  <c r="I44" i="11"/>
  <c r="I45" i="11"/>
  <c r="I46" i="11"/>
  <c r="D43" i="11"/>
  <c r="D44" i="11"/>
  <c r="D45" i="11"/>
  <c r="D46" i="11"/>
  <c r="P43" i="11"/>
  <c r="Q43" i="11"/>
  <c r="R43" i="11"/>
  <c r="S43" i="11"/>
  <c r="T43" i="11"/>
  <c r="U43" i="11"/>
  <c r="V43" i="11"/>
  <c r="W43" i="11"/>
  <c r="P44" i="11"/>
  <c r="Q44" i="11"/>
  <c r="R44" i="11"/>
  <c r="S44" i="11"/>
  <c r="T44" i="11"/>
  <c r="U44" i="11"/>
  <c r="V44" i="11"/>
  <c r="W44" i="11"/>
  <c r="P45" i="11"/>
  <c r="Q45" i="11"/>
  <c r="R45" i="11"/>
  <c r="S45" i="11"/>
  <c r="T45" i="11"/>
  <c r="U45" i="11"/>
  <c r="V45" i="11"/>
  <c r="W45" i="11"/>
  <c r="P46" i="11"/>
  <c r="Q46" i="11"/>
  <c r="R46" i="11"/>
  <c r="S46" i="11"/>
  <c r="T46" i="11"/>
  <c r="U46" i="11"/>
  <c r="V46" i="11"/>
  <c r="W46" i="11"/>
  <c r="I34" i="11" l="1"/>
  <c r="I71" i="11"/>
  <c r="O43" i="11"/>
  <c r="O46" i="11"/>
  <c r="O101" i="11"/>
  <c r="O99" i="11"/>
  <c r="O44" i="11"/>
  <c r="O100" i="11"/>
  <c r="N99" i="11"/>
  <c r="N100" i="11"/>
  <c r="I96" i="11"/>
  <c r="N101" i="11"/>
  <c r="O45" i="11"/>
  <c r="N46" i="11"/>
  <c r="N45" i="11"/>
  <c r="N43" i="11"/>
  <c r="N44" i="11"/>
  <c r="D88" i="11"/>
  <c r="G108" i="11"/>
  <c r="G22" i="11" s="1"/>
  <c r="U108" i="11" l="1"/>
  <c r="T108" i="11"/>
  <c r="I70" i="11"/>
  <c r="L70" i="11"/>
  <c r="A8" i="11" l="1"/>
  <c r="A6" i="11"/>
  <c r="W21" i="11" l="1"/>
  <c r="W22" i="11"/>
  <c r="W23" i="11"/>
  <c r="W26" i="11"/>
  <c r="W27" i="11"/>
  <c r="W28" i="11"/>
  <c r="W29" i="11"/>
  <c r="W31" i="11"/>
  <c r="W42" i="11"/>
  <c r="W48" i="11"/>
  <c r="W49" i="11"/>
  <c r="W50" i="11"/>
  <c r="W51" i="11"/>
  <c r="W52" i="11"/>
  <c r="W53" i="11"/>
  <c r="W54" i="11"/>
  <c r="W55" i="11"/>
  <c r="W56" i="11"/>
  <c r="W57" i="11"/>
  <c r="W58" i="11"/>
  <c r="W59" i="11"/>
  <c r="W60" i="11"/>
  <c r="W61" i="11"/>
  <c r="W62" i="11"/>
  <c r="W64" i="11"/>
  <c r="W65" i="11"/>
  <c r="W66" i="11"/>
  <c r="W68" i="11"/>
  <c r="W83" i="11"/>
  <c r="W85" i="11"/>
  <c r="W86" i="11"/>
  <c r="W87" i="11"/>
  <c r="W88" i="11"/>
  <c r="W90" i="11"/>
  <c r="W91" i="11"/>
  <c r="W97" i="11"/>
  <c r="W103" i="11"/>
  <c r="W106" i="11"/>
  <c r="W107" i="11"/>
  <c r="U23" i="11"/>
  <c r="U26" i="11"/>
  <c r="U27" i="11"/>
  <c r="U28" i="11"/>
  <c r="U29" i="11"/>
  <c r="U30" i="11"/>
  <c r="U31" i="11"/>
  <c r="U42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9" i="11"/>
  <c r="U83" i="11"/>
  <c r="U84" i="11"/>
  <c r="U85" i="11"/>
  <c r="U86" i="11"/>
  <c r="U87" i="11"/>
  <c r="U88" i="11"/>
  <c r="U89" i="11"/>
  <c r="U90" i="11"/>
  <c r="U96" i="11"/>
  <c r="U97" i="11"/>
  <c r="U98" i="11"/>
  <c r="U102" i="11"/>
  <c r="U103" i="11"/>
  <c r="U104" i="11"/>
  <c r="U105" i="11"/>
  <c r="U106" i="11"/>
  <c r="U109" i="11"/>
  <c r="U110" i="11"/>
  <c r="U111" i="11"/>
  <c r="U112" i="11"/>
  <c r="S21" i="11"/>
  <c r="S22" i="11"/>
  <c r="S23" i="11"/>
  <c r="S26" i="11"/>
  <c r="S27" i="11"/>
  <c r="S28" i="11"/>
  <c r="S29" i="11"/>
  <c r="S31" i="11"/>
  <c r="S42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4" i="11"/>
  <c r="S65" i="11"/>
  <c r="S66" i="11"/>
  <c r="S68" i="11"/>
  <c r="S83" i="11"/>
  <c r="S85" i="11"/>
  <c r="S86" i="11"/>
  <c r="S87" i="11"/>
  <c r="S88" i="11"/>
  <c r="S90" i="11"/>
  <c r="S91" i="11"/>
  <c r="S97" i="11"/>
  <c r="S103" i="11"/>
  <c r="S106" i="11"/>
  <c r="S107" i="11"/>
  <c r="S108" i="11"/>
  <c r="S109" i="11"/>
  <c r="S110" i="11"/>
  <c r="S111" i="11"/>
  <c r="S112" i="11"/>
  <c r="Q21" i="11"/>
  <c r="Q22" i="11"/>
  <c r="Q23" i="11"/>
  <c r="Q26" i="11"/>
  <c r="Q27" i="11"/>
  <c r="Q28" i="11"/>
  <c r="Q29" i="11"/>
  <c r="Q31" i="11"/>
  <c r="Q42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4" i="11"/>
  <c r="Q65" i="11"/>
  <c r="Q66" i="11"/>
  <c r="Q68" i="11"/>
  <c r="Q83" i="11"/>
  <c r="Q85" i="11"/>
  <c r="Q86" i="11"/>
  <c r="Q87" i="11"/>
  <c r="Q88" i="11"/>
  <c r="Q90" i="11"/>
  <c r="Q91" i="11"/>
  <c r="Q97" i="11"/>
  <c r="Q103" i="11"/>
  <c r="Q106" i="11"/>
  <c r="Q107" i="11"/>
  <c r="Q108" i="11"/>
  <c r="Q109" i="11"/>
  <c r="Q110" i="11"/>
  <c r="Q111" i="11"/>
  <c r="Q112" i="11"/>
  <c r="O23" i="11"/>
  <c r="O26" i="11"/>
  <c r="O27" i="11"/>
  <c r="O28" i="11"/>
  <c r="O29" i="11"/>
  <c r="O31" i="11"/>
  <c r="T90" i="11"/>
  <c r="V90" i="11"/>
  <c r="O97" i="11"/>
  <c r="P21" i="11"/>
  <c r="R21" i="11"/>
  <c r="V21" i="11"/>
  <c r="P22" i="11"/>
  <c r="R22" i="11"/>
  <c r="V22" i="11"/>
  <c r="P23" i="11"/>
  <c r="R23" i="11"/>
  <c r="T23" i="11"/>
  <c r="V23" i="11"/>
  <c r="P26" i="11"/>
  <c r="R26" i="11"/>
  <c r="T26" i="11"/>
  <c r="V26" i="11"/>
  <c r="P27" i="11"/>
  <c r="R27" i="11"/>
  <c r="T27" i="11"/>
  <c r="V27" i="11"/>
  <c r="P28" i="11"/>
  <c r="R28" i="11"/>
  <c r="T28" i="11"/>
  <c r="V28" i="11"/>
  <c r="P29" i="11"/>
  <c r="R29" i="11"/>
  <c r="T29" i="11"/>
  <c r="V29" i="11"/>
  <c r="T30" i="11"/>
  <c r="P31" i="11"/>
  <c r="R31" i="11"/>
  <c r="T31" i="11"/>
  <c r="V31" i="11"/>
  <c r="P42" i="11"/>
  <c r="R42" i="11"/>
  <c r="V42" i="11"/>
  <c r="P48" i="11"/>
  <c r="R48" i="11"/>
  <c r="V48" i="11"/>
  <c r="P49" i="11"/>
  <c r="R49" i="11"/>
  <c r="V49" i="11"/>
  <c r="P50" i="11"/>
  <c r="R50" i="11"/>
  <c r="V50" i="11"/>
  <c r="P51" i="11"/>
  <c r="R51" i="11"/>
  <c r="V51" i="11"/>
  <c r="P52" i="11"/>
  <c r="R52" i="11"/>
  <c r="V52" i="11"/>
  <c r="P53" i="11"/>
  <c r="R53" i="11"/>
  <c r="V53" i="11"/>
  <c r="P54" i="11"/>
  <c r="R54" i="11"/>
  <c r="V54" i="11"/>
  <c r="P55" i="11"/>
  <c r="R55" i="11"/>
  <c r="V55" i="11"/>
  <c r="P56" i="11"/>
  <c r="R56" i="11"/>
  <c r="V56" i="11"/>
  <c r="P57" i="11"/>
  <c r="R57" i="11"/>
  <c r="V57" i="11"/>
  <c r="P58" i="11"/>
  <c r="R58" i="11"/>
  <c r="V58" i="11"/>
  <c r="P59" i="11"/>
  <c r="R59" i="11"/>
  <c r="V59" i="11"/>
  <c r="P60" i="11"/>
  <c r="R60" i="11"/>
  <c r="V60" i="11"/>
  <c r="P61" i="11"/>
  <c r="R61" i="11"/>
  <c r="V61" i="11"/>
  <c r="P62" i="11"/>
  <c r="R62" i="11"/>
  <c r="V62" i="11"/>
  <c r="P64" i="11"/>
  <c r="R64" i="11"/>
  <c r="V64" i="11"/>
  <c r="P65" i="11"/>
  <c r="R65" i="11"/>
  <c r="V65" i="11"/>
  <c r="P66" i="11"/>
  <c r="R66" i="11"/>
  <c r="V66" i="11"/>
  <c r="P68" i="11"/>
  <c r="R68" i="11"/>
  <c r="V68" i="11"/>
  <c r="P83" i="11"/>
  <c r="R83" i="11"/>
  <c r="V83" i="11"/>
  <c r="P85" i="11"/>
  <c r="R85" i="11"/>
  <c r="V85" i="11"/>
  <c r="P86" i="11"/>
  <c r="R86" i="11"/>
  <c r="V86" i="11"/>
  <c r="P87" i="11"/>
  <c r="R87" i="11"/>
  <c r="V87" i="11"/>
  <c r="P88" i="11"/>
  <c r="R88" i="11"/>
  <c r="V88" i="11"/>
  <c r="P90" i="11"/>
  <c r="R90" i="11"/>
  <c r="P91" i="11"/>
  <c r="R91" i="11"/>
  <c r="V91" i="11"/>
  <c r="P97" i="11"/>
  <c r="R97" i="11"/>
  <c r="V97" i="11"/>
  <c r="P103" i="11"/>
  <c r="R103" i="11"/>
  <c r="V103" i="11"/>
  <c r="P106" i="11"/>
  <c r="R106" i="11"/>
  <c r="V106" i="11"/>
  <c r="P107" i="11"/>
  <c r="R107" i="11"/>
  <c r="V107" i="11"/>
  <c r="R108" i="11"/>
  <c r="P109" i="11"/>
  <c r="R109" i="11"/>
  <c r="P110" i="11"/>
  <c r="R110" i="11"/>
  <c r="P111" i="11"/>
  <c r="R111" i="11"/>
  <c r="P112" i="11"/>
  <c r="R112" i="11"/>
  <c r="T112" i="11"/>
  <c r="G91" i="11"/>
  <c r="G70" i="11"/>
  <c r="G68" i="11"/>
  <c r="G33" i="11" s="1"/>
  <c r="G25" i="11"/>
  <c r="G24" i="11" s="1"/>
  <c r="G19" i="11" s="1"/>
  <c r="L25" i="11"/>
  <c r="L24" i="11" s="1"/>
  <c r="H102" i="11"/>
  <c r="H98" i="11" s="1"/>
  <c r="V112" i="11"/>
  <c r="O103" i="11"/>
  <c r="O106" i="11"/>
  <c r="D85" i="11"/>
  <c r="O85" i="11" s="1"/>
  <c r="D86" i="11"/>
  <c r="O86" i="11" s="1"/>
  <c r="D87" i="11"/>
  <c r="O87" i="11" s="1"/>
  <c r="O88" i="11"/>
  <c r="D90" i="11"/>
  <c r="O90" i="11" s="1"/>
  <c r="D83" i="11"/>
  <c r="O83" i="11" s="1"/>
  <c r="D48" i="11"/>
  <c r="D49" i="11"/>
  <c r="O49" i="11" s="1"/>
  <c r="D50" i="11"/>
  <c r="D51" i="11"/>
  <c r="O51" i="11" s="1"/>
  <c r="D52" i="11"/>
  <c r="O52" i="11" s="1"/>
  <c r="D53" i="11"/>
  <c r="O53" i="11" s="1"/>
  <c r="D54" i="11"/>
  <c r="O54" i="11" s="1"/>
  <c r="D55" i="11"/>
  <c r="O55" i="11" s="1"/>
  <c r="D56" i="11"/>
  <c r="O56" i="11" s="1"/>
  <c r="D57" i="11"/>
  <c r="O57" i="11" s="1"/>
  <c r="D58" i="11"/>
  <c r="O58" i="11" s="1"/>
  <c r="D59" i="11"/>
  <c r="O59" i="11" s="1"/>
  <c r="D60" i="11"/>
  <c r="O60" i="11" s="1"/>
  <c r="D61" i="11"/>
  <c r="O61" i="11" s="1"/>
  <c r="D62" i="11"/>
  <c r="O62" i="11" s="1"/>
  <c r="D64" i="11"/>
  <c r="O64" i="11" s="1"/>
  <c r="D65" i="11"/>
  <c r="O65" i="11" s="1"/>
  <c r="D66" i="11"/>
  <c r="O66" i="11" s="1"/>
  <c r="D42" i="11"/>
  <c r="O42" i="11" s="1"/>
  <c r="D25" i="11"/>
  <c r="D24" i="11" s="1"/>
  <c r="D19" i="11" s="1"/>
  <c r="O48" i="11" l="1"/>
  <c r="G32" i="11"/>
  <c r="G20" i="11" s="1"/>
  <c r="L19" i="11"/>
  <c r="T19" i="11" s="1"/>
  <c r="T24" i="11"/>
  <c r="W112" i="11"/>
  <c r="N26" i="11"/>
  <c r="N28" i="11"/>
  <c r="U93" i="11"/>
  <c r="N29" i="11"/>
  <c r="O50" i="11"/>
  <c r="N23" i="11"/>
  <c r="N27" i="11"/>
  <c r="U25" i="11"/>
  <c r="T25" i="11"/>
  <c r="U24" i="11"/>
  <c r="N31" i="11"/>
  <c r="N112" i="11"/>
  <c r="D112" i="11"/>
  <c r="O112" i="11" s="1"/>
  <c r="U19" i="11" l="1"/>
  <c r="M70" i="11"/>
  <c r="E105" i="11"/>
  <c r="H63" i="11"/>
  <c r="H34" i="11" s="1"/>
  <c r="F63" i="11"/>
  <c r="F34" i="11" s="1"/>
  <c r="E63" i="11"/>
  <c r="E34" i="11" s="1"/>
  <c r="P34" i="11" s="1"/>
  <c r="W63" i="11" l="1"/>
  <c r="V63" i="11"/>
  <c r="V84" i="11"/>
  <c r="W84" i="11"/>
  <c r="Q84" i="11"/>
  <c r="P84" i="11"/>
  <c r="Q105" i="11"/>
  <c r="P105" i="11"/>
  <c r="S84" i="11"/>
  <c r="R84" i="11"/>
  <c r="R63" i="11"/>
  <c r="S63" i="11"/>
  <c r="P63" i="11"/>
  <c r="Q63" i="11"/>
  <c r="S105" i="11"/>
  <c r="R105" i="11"/>
  <c r="D63" i="11"/>
  <c r="D34" i="11" s="1"/>
  <c r="D84" i="11"/>
  <c r="E104" i="11"/>
  <c r="F93" i="11"/>
  <c r="F92" i="11" s="1"/>
  <c r="E93" i="11"/>
  <c r="E92" i="11" s="1"/>
  <c r="H89" i="11"/>
  <c r="H71" i="11" s="1"/>
  <c r="F89" i="11"/>
  <c r="E89" i="11"/>
  <c r="E71" i="11" s="1"/>
  <c r="E70" i="11" s="1"/>
  <c r="K30" i="11"/>
  <c r="J30" i="11"/>
  <c r="H30" i="11"/>
  <c r="H25" i="11" s="1"/>
  <c r="H24" i="11" s="1"/>
  <c r="H19" i="11" s="1"/>
  <c r="F30" i="11"/>
  <c r="F25" i="11" s="1"/>
  <c r="F24" i="11" s="1"/>
  <c r="F19" i="11" s="1"/>
  <c r="E30" i="11"/>
  <c r="E25" i="11" s="1"/>
  <c r="E24" i="11" s="1"/>
  <c r="E19" i="11" s="1"/>
  <c r="F71" i="11" l="1"/>
  <c r="F70" i="11" s="1"/>
  <c r="F69" i="11" s="1"/>
  <c r="O63" i="11"/>
  <c r="D89" i="11"/>
  <c r="O89" i="11" s="1"/>
  <c r="E69" i="11"/>
  <c r="W71" i="11"/>
  <c r="V71" i="11"/>
  <c r="H70" i="11"/>
  <c r="H33" i="11" s="1"/>
  <c r="P71" i="11"/>
  <c r="J70" i="11"/>
  <c r="K70" i="11"/>
  <c r="S93" i="11"/>
  <c r="R93" i="11"/>
  <c r="R47" i="11"/>
  <c r="S47" i="11"/>
  <c r="Q104" i="11"/>
  <c r="P104" i="11"/>
  <c r="W47" i="11"/>
  <c r="V47" i="11"/>
  <c r="J25" i="11"/>
  <c r="Q30" i="11"/>
  <c r="P30" i="11"/>
  <c r="S104" i="11"/>
  <c r="R104" i="11"/>
  <c r="K25" i="11"/>
  <c r="S30" i="11"/>
  <c r="R30" i="11"/>
  <c r="P89" i="11"/>
  <c r="Q89" i="11"/>
  <c r="V89" i="11"/>
  <c r="W89" i="11"/>
  <c r="S89" i="11"/>
  <c r="R89" i="11"/>
  <c r="P47" i="11"/>
  <c r="Q47" i="11"/>
  <c r="O84" i="11"/>
  <c r="I33" i="11"/>
  <c r="R71" i="11" l="1"/>
  <c r="S71" i="11"/>
  <c r="D69" i="11"/>
  <c r="D71" i="11"/>
  <c r="D70" i="11" s="1"/>
  <c r="O70" i="11" s="1"/>
  <c r="Q71" i="11"/>
  <c r="V70" i="11"/>
  <c r="W70" i="11"/>
  <c r="P70" i="11"/>
  <c r="Q70" i="11"/>
  <c r="Q69" i="11"/>
  <c r="O47" i="11"/>
  <c r="R69" i="11"/>
  <c r="R70" i="11"/>
  <c r="S70" i="11"/>
  <c r="O34" i="11"/>
  <c r="E33" i="11"/>
  <c r="D68" i="11"/>
  <c r="V34" i="11"/>
  <c r="W34" i="11"/>
  <c r="Q34" i="11"/>
  <c r="K24" i="11"/>
  <c r="R25" i="11"/>
  <c r="S25" i="11"/>
  <c r="J24" i="11"/>
  <c r="P25" i="11"/>
  <c r="Q25" i="11"/>
  <c r="W69" i="11"/>
  <c r="V69" i="11"/>
  <c r="K33" i="11"/>
  <c r="S34" i="11"/>
  <c r="R34" i="11"/>
  <c r="F33" i="11"/>
  <c r="M33" i="11"/>
  <c r="I30" i="11"/>
  <c r="M30" i="11"/>
  <c r="F96" i="11"/>
  <c r="E102" i="11"/>
  <c r="O68" i="11" l="1"/>
  <c r="D33" i="11"/>
  <c r="D102" i="11"/>
  <c r="O102" i="11" s="1"/>
  <c r="J33" i="11"/>
  <c r="P33" i="11" s="1"/>
  <c r="P69" i="11"/>
  <c r="O71" i="11"/>
  <c r="S69" i="11"/>
  <c r="O69" i="11"/>
  <c r="M32" i="11"/>
  <c r="V102" i="11"/>
  <c r="W102" i="11"/>
  <c r="J19" i="11"/>
  <c r="P24" i="11"/>
  <c r="Q24" i="11"/>
  <c r="M25" i="11"/>
  <c r="V30" i="11"/>
  <c r="N30" i="11" s="1"/>
  <c r="W30" i="11"/>
  <c r="E98" i="11"/>
  <c r="F32" i="11"/>
  <c r="F20" i="11" s="1"/>
  <c r="F18" i="11" s="1"/>
  <c r="W33" i="11"/>
  <c r="V33" i="11"/>
  <c r="P102" i="11"/>
  <c r="Q102" i="11"/>
  <c r="O30" i="11"/>
  <c r="I25" i="11"/>
  <c r="O25" i="11" s="1"/>
  <c r="R102" i="11"/>
  <c r="S102" i="11"/>
  <c r="K19" i="11"/>
  <c r="R24" i="11"/>
  <c r="S24" i="11"/>
  <c r="S33" i="11"/>
  <c r="R33" i="11"/>
  <c r="Q33" i="11" l="1"/>
  <c r="O33" i="11"/>
  <c r="D98" i="11"/>
  <c r="E96" i="11"/>
  <c r="R96" i="11"/>
  <c r="S96" i="11"/>
  <c r="I21" i="11"/>
  <c r="M24" i="11"/>
  <c r="V25" i="11"/>
  <c r="N25" i="11" s="1"/>
  <c r="W25" i="11"/>
  <c r="S19" i="11"/>
  <c r="R19" i="11"/>
  <c r="Q19" i="11"/>
  <c r="P19" i="11"/>
  <c r="P98" i="11"/>
  <c r="Q98" i="11"/>
  <c r="R98" i="11"/>
  <c r="S98" i="11"/>
  <c r="V98" i="11"/>
  <c r="W98" i="11"/>
  <c r="I24" i="11"/>
  <c r="Q96" i="11" l="1"/>
  <c r="P96" i="11"/>
  <c r="M19" i="11"/>
  <c r="V24" i="11"/>
  <c r="N24" i="11" s="1"/>
  <c r="W24" i="11"/>
  <c r="O98" i="11"/>
  <c r="I19" i="11"/>
  <c r="O19" i="11" s="1"/>
  <c r="O24" i="11"/>
  <c r="M20" i="11"/>
  <c r="E32" i="11" l="1"/>
  <c r="E20" i="11" s="1"/>
  <c r="E18" i="11" s="1"/>
  <c r="S95" i="11"/>
  <c r="R95" i="11"/>
  <c r="R92" i="11"/>
  <c r="S92" i="11"/>
  <c r="K32" i="11"/>
  <c r="Q95" i="11"/>
  <c r="P95" i="11"/>
  <c r="M18" i="11"/>
  <c r="W19" i="11"/>
  <c r="V19" i="11"/>
  <c r="N19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91" i="11" l="1"/>
  <c r="I32" i="11" s="1"/>
  <c r="I20" i="11" s="1"/>
  <c r="P93" i="11"/>
  <c r="Q93" i="11"/>
  <c r="S32" i="11"/>
  <c r="K20" i="11"/>
  <c r="R32" i="1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R20" i="11" l="1"/>
  <c r="K18" i="11"/>
  <c r="S20" i="11"/>
  <c r="Q92" i="11"/>
  <c r="P92" i="11"/>
  <c r="J32" i="11"/>
  <c r="N20" i="3"/>
  <c r="O20" i="3" s="1"/>
  <c r="P20" i="3" s="1"/>
  <c r="Q20" i="3" s="1"/>
  <c r="R20" i="3" s="1"/>
  <c r="S20" i="3" s="1"/>
  <c r="T20" i="3" s="1"/>
  <c r="U20" i="3" s="1"/>
  <c r="V20" i="3" s="1"/>
  <c r="W20" i="3" s="1"/>
  <c r="B17" i="11"/>
  <c r="E17" i="11" s="1"/>
  <c r="F17" i="11" s="1"/>
  <c r="G17" i="11" s="1"/>
  <c r="H17" i="11" s="1"/>
  <c r="I17" i="11" s="1"/>
  <c r="J17" i="11" s="1"/>
  <c r="K17" i="11" s="1"/>
  <c r="L17" i="11" s="1"/>
  <c r="M17" i="11" s="1"/>
  <c r="N17" i="11" s="1"/>
  <c r="O17" i="11" s="1"/>
  <c r="P17" i="11" s="1"/>
  <c r="Q17" i="11" s="1"/>
  <c r="R17" i="11" s="1"/>
  <c r="S17" i="11" s="1"/>
  <c r="T17" i="11" s="1"/>
  <c r="U17" i="11" s="1"/>
  <c r="V17" i="11" s="1"/>
  <c r="W17" i="11" s="1"/>
  <c r="X17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J20" i="11" l="1"/>
  <c r="Q32" i="11"/>
  <c r="P32" i="11"/>
  <c r="S18" i="11"/>
  <c r="R18" i="11"/>
  <c r="C19" i="1"/>
  <c r="J18" i="11" l="1"/>
  <c r="Q20" i="11"/>
  <c r="P20" i="11"/>
  <c r="D19" i="1"/>
  <c r="Q18" i="11" l="1"/>
  <c r="P18" i="11"/>
  <c r="T42" i="11"/>
  <c r="N42" i="11" s="1"/>
  <c r="T51" i="11"/>
  <c r="N51" i="11" s="1"/>
  <c r="T48" i="11"/>
  <c r="N48" i="11" s="1"/>
  <c r="T47" i="11"/>
  <c r="N47" i="11" s="1"/>
  <c r="T58" i="11"/>
  <c r="N58" i="11" s="1"/>
  <c r="T63" i="11"/>
  <c r="N63" i="11" s="1"/>
  <c r="T52" i="11"/>
  <c r="N52" i="11" s="1"/>
  <c r="T65" i="11"/>
  <c r="N65" i="11" s="1"/>
  <c r="T53" i="11"/>
  <c r="N53" i="11" s="1"/>
  <c r="T64" i="11"/>
  <c r="N64" i="11" s="1"/>
  <c r="T49" i="11"/>
  <c r="N49" i="11" s="1"/>
  <c r="T62" i="11"/>
  <c r="N62" i="11" s="1"/>
  <c r="T56" i="11"/>
  <c r="N56" i="11" s="1"/>
  <c r="T50" i="11"/>
  <c r="N50" i="11" s="1"/>
  <c r="T60" i="11"/>
  <c r="N60" i="11" s="1"/>
  <c r="T59" i="11"/>
  <c r="N59" i="11" s="1"/>
  <c r="T55" i="11"/>
  <c r="N55" i="11" s="1"/>
  <c r="T54" i="11"/>
  <c r="N54" i="11" s="1"/>
  <c r="T57" i="11"/>
  <c r="N57" i="11" s="1"/>
  <c r="T61" i="11"/>
  <c r="N61" i="11" s="1"/>
  <c r="T66" i="11"/>
  <c r="N66" i="11" s="1"/>
  <c r="U34" i="11" l="1"/>
  <c r="U33" i="11"/>
  <c r="T34" i="11"/>
  <c r="N34" i="11" s="1"/>
  <c r="T69" i="11"/>
  <c r="N69" i="11" s="1"/>
  <c r="T68" i="11" l="1"/>
  <c r="N68" i="11" s="1"/>
  <c r="U68" i="11"/>
  <c r="T33" i="11"/>
  <c r="N33" i="11" s="1"/>
  <c r="T83" i="11"/>
  <c r="N83" i="11" s="1"/>
  <c r="T86" i="11"/>
  <c r="N86" i="11" s="1"/>
  <c r="T88" i="11"/>
  <c r="N88" i="11" s="1"/>
  <c r="T85" i="11"/>
  <c r="N85" i="11" s="1"/>
  <c r="T89" i="11"/>
  <c r="N89" i="11" s="1"/>
  <c r="N90" i="11"/>
  <c r="T84" i="11"/>
  <c r="N84" i="11" s="1"/>
  <c r="T87" i="11"/>
  <c r="N87" i="11" s="1"/>
  <c r="U70" i="11" l="1"/>
  <c r="U71" i="11"/>
  <c r="T70" i="11"/>
  <c r="N70" i="11" s="1"/>
  <c r="T71" i="11"/>
  <c r="N71" i="11" s="1"/>
  <c r="T93" i="11"/>
  <c r="T97" i="11"/>
  <c r="N97" i="11" s="1"/>
  <c r="T106" i="11"/>
  <c r="N106" i="11" s="1"/>
  <c r="T102" i="11"/>
  <c r="N102" i="11" s="1"/>
  <c r="T98" i="11"/>
  <c r="N98" i="11" s="1"/>
  <c r="T103" i="11"/>
  <c r="N103" i="11" s="1"/>
  <c r="T105" i="11"/>
  <c r="T104" i="11"/>
  <c r="T109" i="11"/>
  <c r="V110" i="11" l="1"/>
  <c r="T111" i="11"/>
  <c r="W111" i="11"/>
  <c r="T110" i="11"/>
  <c r="N110" i="11" l="1"/>
  <c r="V111" i="11"/>
  <c r="N111" i="11" s="1"/>
  <c r="D110" i="11"/>
  <c r="O110" i="11" s="1"/>
  <c r="W110" i="11"/>
  <c r="D111" i="11"/>
  <c r="O111" i="11" s="1"/>
  <c r="T96" i="11"/>
  <c r="T92" i="11"/>
  <c r="D105" i="11" l="1"/>
  <c r="L91" i="11"/>
  <c r="L32" i="11" s="1"/>
  <c r="L20" i="11" s="1"/>
  <c r="U92" i="11"/>
  <c r="U21" i="11"/>
  <c r="U95" i="11"/>
  <c r="O105" i="11" l="1"/>
  <c r="W105" i="11"/>
  <c r="V105" i="11"/>
  <c r="N105" i="11" s="1"/>
  <c r="U91" i="11"/>
  <c r="L18" i="11"/>
  <c r="T91" i="11"/>
  <c r="N91" i="11" s="1"/>
  <c r="T21" i="11"/>
  <c r="N21" i="11" s="1"/>
  <c r="T95" i="11"/>
  <c r="D104" i="11" l="1"/>
  <c r="O104" i="11" s="1"/>
  <c r="H96" i="11"/>
  <c r="D96" i="11" s="1"/>
  <c r="U32" i="11"/>
  <c r="V104" i="11"/>
  <c r="N104" i="11" s="1"/>
  <c r="W104" i="11"/>
  <c r="T32" i="11"/>
  <c r="V96" i="11" l="1"/>
  <c r="N96" i="11" s="1"/>
  <c r="W96" i="11"/>
  <c r="U20" i="11"/>
  <c r="T20" i="11"/>
  <c r="D21" i="11" l="1"/>
  <c r="O96" i="11"/>
  <c r="O95" i="11" l="1"/>
  <c r="O21" i="11"/>
  <c r="H93" i="11"/>
  <c r="H92" i="11" s="1"/>
  <c r="W95" i="11"/>
  <c r="V95" i="11"/>
  <c r="N95" i="11" s="1"/>
  <c r="V93" i="11" l="1"/>
  <c r="N93" i="11" s="1"/>
  <c r="W93" i="11"/>
  <c r="D93" i="11"/>
  <c r="D92" i="11" s="1"/>
  <c r="O93" i="11" l="1"/>
  <c r="H32" i="11"/>
  <c r="V92" i="11"/>
  <c r="N92" i="11" s="1"/>
  <c r="W92" i="11"/>
  <c r="H20" i="11" l="1"/>
  <c r="W32" i="11"/>
  <c r="V32" i="11"/>
  <c r="N32" i="11" s="1"/>
  <c r="D91" i="11"/>
  <c r="D32" i="11" s="1"/>
  <c r="D20" i="11" s="1"/>
  <c r="O92" i="11"/>
  <c r="O91" i="11" l="1"/>
  <c r="H18" i="11"/>
  <c r="W20" i="11"/>
  <c r="V20" i="11"/>
  <c r="N20" i="11" s="1"/>
  <c r="V18" i="11" l="1"/>
  <c r="W18" i="11"/>
  <c r="O32" i="11"/>
  <c r="O20" i="11" l="1"/>
  <c r="U107" i="11"/>
  <c r="U22" i="11"/>
  <c r="T107" i="11"/>
  <c r="N107" i="11" s="1"/>
  <c r="T22" i="11" l="1"/>
  <c r="N22" i="11" s="1"/>
  <c r="G18" i="11"/>
  <c r="O107" i="11"/>
  <c r="U18" i="11" l="1"/>
  <c r="T18" i="11"/>
  <c r="N18" i="11" s="1"/>
  <c r="O109" i="11" l="1"/>
  <c r="I108" i="11"/>
  <c r="I22" i="11" s="1"/>
  <c r="I18" i="11" l="1"/>
  <c r="H108" i="11"/>
  <c r="W109" i="11"/>
  <c r="V109" i="11"/>
  <c r="N109" i="11" s="1"/>
  <c r="W108" i="11" l="1"/>
  <c r="V108" i="11"/>
  <c r="N108" i="11" s="1"/>
  <c r="D108" i="11"/>
  <c r="O108" i="11" l="1"/>
  <c r="D22" i="11"/>
  <c r="D18" i="11" l="1"/>
  <c r="O18" i="11" s="1"/>
  <c r="O22" i="11"/>
</calcChain>
</file>

<file path=xl/sharedStrings.xml><?xml version="1.0" encoding="utf-8"?>
<sst xmlns="http://schemas.openxmlformats.org/spreadsheetml/2006/main" count="2075" uniqueCount="1066">
  <si>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</si>
  <si>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</si>
  <si>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</si>
  <si>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</si>
  <si>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</si>
  <si>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</si>
  <si>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</si>
  <si>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</si>
  <si>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</si>
  <si>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</si>
  <si>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</si>
  <si>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</si>
  <si>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</si>
  <si>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</si>
  <si>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</si>
  <si>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</si>
  <si>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</si>
  <si>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</si>
  <si>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</si>
  <si>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</si>
  <si>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</si>
  <si>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</si>
  <si>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</si>
  <si>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</si>
  <si>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</si>
  <si>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</si>
  <si>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</si>
  <si>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</si>
  <si>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</si>
  <si>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</si>
  <si>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</si>
  <si>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</si>
  <si>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</si>
  <si>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</si>
  <si>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</si>
  <si>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</si>
  <si>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</si>
  <si>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</si>
  <si>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</si>
  <si>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</si>
  <si>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</si>
  <si>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</si>
  <si>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</si>
  <si>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</si>
  <si>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</si>
  <si>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</si>
  <si>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</si>
  <si>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</si>
  <si>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</si>
  <si>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</si>
  <si>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</si>
  <si>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</si>
  <si>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</si>
  <si>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</si>
  <si>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</si>
  <si>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</si>
  <si>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</si>
  <si>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</si>
  <si>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</si>
  <si>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</si>
  <si>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</si>
  <si>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</si>
  <si>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</si>
  <si>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</si>
  <si>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</si>
  <si>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</si>
  <si>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</si>
  <si>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</si>
  <si>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</si>
  <si>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</si>
  <si>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</si>
  <si>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</si>
  <si>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</si>
  <si>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</si>
  <si>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</si>
  <si>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</si>
  <si>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</si>
  <si>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</si>
  <si>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</si>
  <si>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</si>
  <si>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</si>
  <si>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</si>
  <si>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</si>
  <si>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</si>
  <si>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</si>
  <si>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</si>
  <si>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</si>
  <si>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</si>
  <si>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</si>
  <si>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</si>
  <si>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</si>
  <si>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</si>
  <si>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</si>
  <si>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</si>
  <si>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</si>
  <si>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</si>
  <si>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</si>
  <si>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</si>
  <si>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</si>
  <si>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</si>
  <si>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</si>
  <si>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</si>
  <si>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</si>
  <si>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</si>
  <si>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</si>
  <si>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</si>
  <si>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</si>
  <si>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</si>
  <si>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</si>
  <si>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</si>
  <si>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</si>
  <si>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</si>
  <si>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</si>
  <si>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</si>
  <si>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</si>
  <si>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</si>
  <si>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</si>
  <si>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</si>
  <si>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</si>
  <si>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</si>
  <si>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</si>
  <si>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</si>
  <si>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</si>
  <si>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</si>
  <si>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</si>
  <si>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</si>
  <si>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</si>
  <si>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</si>
  <si>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</si>
  <si>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</si>
  <si>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</si>
  <si>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</si>
  <si>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</si>
  <si>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</si>
  <si>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</si>
  <si>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</si>
  <si>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</si>
  <si>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</si>
  <si>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</si>
  <si>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</si>
  <si>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</si>
  <si>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</si>
  <si>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</si>
  <si>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</si>
  <si>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</si>
  <si>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</si>
  <si>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</si>
  <si>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</si>
  <si>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</si>
  <si>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</si>
  <si>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</si>
  <si>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</si>
  <si>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</si>
  <si>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</si>
  <si>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</si>
  <si>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</si>
  <si>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</si>
  <si>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</si>
  <si>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</si>
  <si>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</si>
  <si>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</si>
  <si>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</si>
  <si>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</si>
  <si>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</si>
  <si>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</si>
  <si>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</si>
  <si>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</si>
  <si>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</si>
  <si>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</si>
  <si>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</si>
  <si>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</si>
  <si>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</si>
  <si>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</si>
  <si>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</si>
  <si>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</si>
  <si>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</si>
  <si>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</si>
  <si>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</si>
  <si>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</si>
  <si>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</si>
  <si>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</si>
  <si>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</si>
  <si>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</si>
  <si>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</si>
  <si>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</si>
  <si>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</si>
  <si>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</si>
  <si>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</si>
  <si>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</si>
  <si>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</si>
  <si>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</si>
  <si>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</si>
  <si>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</si>
  <si>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</si>
  <si>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</si>
  <si>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</si>
  <si>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</si>
  <si>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</si>
  <si>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</si>
  <si>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</si>
  <si>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</si>
  <si>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</si>
  <si>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</si>
  <si>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</si>
  <si>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</si>
  <si>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</si>
  <si>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</si>
  <si>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</si>
  <si>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</si>
  <si>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</si>
  <si>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</si>
  <si>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</si>
  <si>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</si>
  <si>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</si>
  <si>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</si>
  <si>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</si>
  <si>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</si>
  <si>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</si>
  <si>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</si>
  <si>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</si>
  <si>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</si>
  <si>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</si>
  <si>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</si>
  <si>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</si>
  <si>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</si>
  <si>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</si>
  <si>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</si>
  <si>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</si>
  <si>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</si>
  <si>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</si>
  <si>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</si>
  <si>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</si>
  <si>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</si>
  <si>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</si>
  <si>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</si>
  <si>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</si>
  <si>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</si>
  <si>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</si>
  <si>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</si>
  <si>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</si>
  <si>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</si>
  <si>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</si>
  <si>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</si>
  <si>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</si>
  <si>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</si>
  <si>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</si>
  <si>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</si>
  <si>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</si>
  <si>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</si>
  <si>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</si>
  <si>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</si>
  <si>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</si>
  <si>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</si>
  <si>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</si>
  <si>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</si>
  <si>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</si>
  <si>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</si>
  <si>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</si>
  <si>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</si>
  <si>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</si>
  <si>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</si>
  <si>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</si>
  <si>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</si>
  <si>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</si>
  <si>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</si>
  <si>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</si>
  <si>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</si>
  <si>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</si>
  <si>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</si>
  <si>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</si>
  <si>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</si>
  <si>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</si>
  <si>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</si>
  <si>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</si>
  <si>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</si>
  <si>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</si>
  <si>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</si>
  <si>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</si>
  <si>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</si>
  <si>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</si>
  <si>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</si>
  <si>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</si>
  <si>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</si>
  <si>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</si>
  <si>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</si>
  <si>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</si>
  <si>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</si>
  <si>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</si>
  <si>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</si>
  <si>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</si>
  <si>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</si>
  <si>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</si>
  <si>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</si>
  <si>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</si>
  <si>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</si>
  <si>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</si>
  <si>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</si>
  <si>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</si>
  <si>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</si>
  <si>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</si>
  <si>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</si>
  <si>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</si>
  <si>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</si>
  <si>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</si>
  <si>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</si>
  <si>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</si>
  <si>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</si>
  <si>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</si>
  <si>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</si>
  <si>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</si>
  <si>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</si>
  <si>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</si>
  <si>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</si>
  <si>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</si>
  <si>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</si>
  <si>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</si>
  <si>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</si>
  <si>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</si>
  <si>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</si>
  <si>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</si>
  <si>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</si>
  <si>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</si>
  <si>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</si>
  <si>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</si>
  <si>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</si>
  <si>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</si>
  <si>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</si>
  <si>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</si>
  <si>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</si>
  <si>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</si>
  <si>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</si>
  <si>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</si>
  <si>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</si>
  <si>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</si>
  <si>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</si>
  <si>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</si>
  <si>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</si>
  <si>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</si>
  <si>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</si>
  <si>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</si>
  <si>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</si>
  <si>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</si>
  <si>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</si>
  <si>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</si>
  <si>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</si>
  <si>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</si>
  <si>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</si>
  <si>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</si>
  <si>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</si>
  <si>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</si>
  <si>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</si>
  <si>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</si>
  <si>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</si>
  <si>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</si>
  <si>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</si>
  <si>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</si>
  <si>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</si>
  <si>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</si>
  <si>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</si>
  <si>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</si>
  <si>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</si>
  <si>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</si>
  <si>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</si>
  <si>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</si>
  <si>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</si>
  <si>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</si>
  <si>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</si>
  <si>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</si>
  <si>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</si>
  <si>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</si>
  <si>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</si>
  <si>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</si>
  <si>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</si>
  <si>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</si>
  <si>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</si>
  <si>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</si>
  <si>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</si>
  <si>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</si>
  <si>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</si>
  <si>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</si>
  <si>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</si>
  <si>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</si>
  <si>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</si>
  <si>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</si>
  <si>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</si>
  <si>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</si>
  <si>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</si>
  <si>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</si>
  <si>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</si>
  <si>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</si>
  <si>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</si>
  <si>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</si>
  <si>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</si>
  <si>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</si>
  <si>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</si>
  <si>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</si>
  <si>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</si>
  <si>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</si>
  <si>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</si>
  <si>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</si>
  <si>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</si>
  <si>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</si>
  <si>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</si>
  <si>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</si>
  <si>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</si>
  <si>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</si>
  <si>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</si>
  <si>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</si>
  <si>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</si>
  <si>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</si>
  <si>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</si>
  <si>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</si>
  <si>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</si>
  <si>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</si>
  <si>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</si>
  <si>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</si>
  <si>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</si>
  <si>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</si>
  <si>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</si>
  <si>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</si>
  <si>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</si>
  <si>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</si>
  <si>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</si>
  <si>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</si>
  <si>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</si>
  <si>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</si>
  <si>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</si>
  <si>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</si>
  <si>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</si>
  <si>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</si>
  <si>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</si>
  <si>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</si>
  <si>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</si>
  <si>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</si>
  <si>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</si>
  <si>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</si>
  <si>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</si>
  <si>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</si>
  <si>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</si>
  <si>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</si>
  <si>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</si>
  <si>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</si>
  <si>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</si>
  <si>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</si>
  <si>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</si>
  <si>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</si>
  <si>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</si>
  <si>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</si>
  <si>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</si>
  <si>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</si>
  <si>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</si>
  <si>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</si>
  <si>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</si>
  <si>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</si>
  <si>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</si>
  <si>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</si>
  <si>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</si>
  <si>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</si>
  <si>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</si>
  <si>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</si>
  <si>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</si>
  <si>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</si>
  <si>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</si>
  <si>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</si>
  <si>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</si>
  <si>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</si>
  <si>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</si>
  <si>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</si>
  <si>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</si>
  <si>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</si>
  <si>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</si>
  <si>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</si>
  <si>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</si>
  <si>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</si>
  <si>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</si>
  <si>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</si>
  <si>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</si>
  <si>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</si>
  <si>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</si>
  <si>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</si>
  <si>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</si>
  <si>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</si>
  <si>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</si>
  <si>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</si>
  <si>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</si>
  <si>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</si>
  <si>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</si>
  <si>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</si>
  <si>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</si>
  <si>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</si>
  <si>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</si>
  <si>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</si>
  <si>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</si>
  <si>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</si>
  <si>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</si>
  <si>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</si>
  <si>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</si>
  <si>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</si>
  <si>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</si>
  <si>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</si>
  <si>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</si>
  <si>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</si>
  <si>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</si>
  <si>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</si>
  <si>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</si>
  <si>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</si>
  <si>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</si>
  <si>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</si>
  <si>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</si>
  <si>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</si>
  <si>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</si>
  <si>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</si>
  <si>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</si>
  <si>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</si>
  <si>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</si>
  <si>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</si>
  <si>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</si>
  <si>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</si>
  <si>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</si>
  <si>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</si>
  <si>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</si>
  <si>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</si>
  <si>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</si>
  <si>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</si>
  <si>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</si>
  <si>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</si>
  <si>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</si>
  <si>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</si>
  <si>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</si>
  <si>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</si>
  <si>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</si>
  <si>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</si>
  <si>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</si>
  <si>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</si>
  <si>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</si>
  <si>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</si>
  <si>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</si>
  <si>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</si>
  <si>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</si>
  <si>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</si>
  <si>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</si>
  <si>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</si>
  <si>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</si>
  <si>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</si>
  <si>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</si>
  <si>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</si>
  <si>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</si>
  <si>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</si>
  <si>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</si>
  <si>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</si>
  <si>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</si>
  <si>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</si>
  <si>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</si>
  <si>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</si>
  <si>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</si>
  <si>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</si>
  <si>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</si>
  <si>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</si>
  <si>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</si>
  <si>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</si>
  <si>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</si>
  <si>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</si>
  <si>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</si>
  <si>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</si>
  <si>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</si>
  <si>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</si>
  <si>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</si>
  <si>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</si>
  <si>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</si>
  <si>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</si>
  <si>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</si>
  <si>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</si>
  <si>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</si>
  <si>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</si>
  <si>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</si>
  <si>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</si>
  <si>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</si>
  <si>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</si>
  <si>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</si>
  <si>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</si>
  <si>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</si>
  <si>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</si>
  <si>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</si>
  <si>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</si>
  <si>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</si>
  <si>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</si>
  <si>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</si>
  <si>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</si>
  <si>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</si>
  <si>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</si>
  <si>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</si>
  <si>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</si>
  <si>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</si>
  <si>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</si>
  <si>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</si>
  <si>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</si>
  <si>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</si>
  <si>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</si>
  <si>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</si>
  <si>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</si>
  <si>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</si>
  <si>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</si>
  <si>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</si>
  <si>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</si>
  <si>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</si>
  <si>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</si>
  <si>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</si>
  <si>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</si>
  <si>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</si>
  <si>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</si>
  <si>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</si>
  <si>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</si>
  <si>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</si>
  <si>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</si>
  <si>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</si>
  <si>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</si>
  <si>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</si>
  <si>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</si>
  <si>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</si>
  <si>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</si>
  <si>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</si>
  <si>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</si>
  <si>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</si>
  <si>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</si>
  <si>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</si>
  <si>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</si>
  <si>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</si>
  <si>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</si>
  <si>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</si>
  <si>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</si>
  <si>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</si>
  <si>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</si>
  <si>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</si>
  <si>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</si>
  <si>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</si>
  <si>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</si>
  <si>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</si>
  <si>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</si>
  <si>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</si>
  <si>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</si>
  <si>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</si>
  <si>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</si>
  <si>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</si>
  <si>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</si>
  <si>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</si>
  <si>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</si>
  <si>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</si>
  <si>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</si>
  <si>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</si>
  <si>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</si>
  <si>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</si>
  <si>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</si>
  <si>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</si>
  <si>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</si>
  <si>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</si>
  <si>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</si>
  <si>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</si>
  <si>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</si>
  <si>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</si>
  <si>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</si>
  <si>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</si>
  <si>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</si>
  <si>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</si>
  <si>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</si>
  <si>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</si>
  <si>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</si>
  <si>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</si>
  <si>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</si>
  <si>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</si>
  <si>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</si>
  <si>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</si>
  <si>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</si>
  <si>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</si>
  <si>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</si>
  <si>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</si>
  <si>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</si>
  <si>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</si>
  <si>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</si>
  <si>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</si>
  <si>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</si>
  <si>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</si>
  <si>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</si>
  <si>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</si>
  <si>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</si>
  <si>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</si>
  <si>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</si>
  <si>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</si>
  <si>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</si>
  <si>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</si>
  <si>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</si>
  <si>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</si>
  <si>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</si>
  <si>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</si>
  <si>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</si>
  <si>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</si>
  <si>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</si>
  <si>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</si>
  <si>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</si>
  <si>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</si>
  <si>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</si>
  <si>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</si>
  <si>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</si>
  <si>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</si>
  <si>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</si>
  <si>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</si>
  <si>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</si>
  <si>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</si>
  <si>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</si>
  <si>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</si>
  <si>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</si>
  <si>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</si>
  <si>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</si>
  <si>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</si>
  <si>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</si>
  <si>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</si>
  <si>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</si>
  <si>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</si>
  <si>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</si>
  <si>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</si>
  <si>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</si>
  <si>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</si>
  <si>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</si>
  <si>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</si>
  <si>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</si>
  <si>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</si>
  <si>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</si>
  <si>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</si>
  <si>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</si>
  <si>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</si>
  <si>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</si>
  <si>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</si>
  <si>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</si>
  <si>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</si>
  <si>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</si>
  <si>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</si>
  <si>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</si>
  <si>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</si>
  <si>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</si>
  <si>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</si>
  <si>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</si>
  <si>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</si>
  <si>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</si>
  <si>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</si>
  <si>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</si>
  <si>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</si>
  <si>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</si>
  <si>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</si>
  <si>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</si>
  <si>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</si>
  <si>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</si>
  <si>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</si>
  <si>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</si>
  <si>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</si>
  <si>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</si>
  <si>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</si>
  <si>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</si>
  <si>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</si>
  <si>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</si>
  <si>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</si>
  <si>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</si>
  <si>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</si>
  <si>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</si>
  <si>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</si>
  <si>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</si>
  <si>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</si>
  <si>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</si>
  <si>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</si>
  <si>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</si>
  <si>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</si>
  <si>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</si>
  <si>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</si>
  <si>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</si>
  <si>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</si>
  <si>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</si>
  <si>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</si>
  <si>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</si>
  <si>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</si>
  <si>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</si>
  <si>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</si>
  <si>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</si>
  <si>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</si>
  <si>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</si>
  <si>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</si>
  <si>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</si>
  <si>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</si>
  <si>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</si>
  <si>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</si>
  <si>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</si>
  <si>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</si>
  <si>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</si>
  <si>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</si>
  <si>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</si>
  <si>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</si>
  <si>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</si>
  <si>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</si>
  <si>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</si>
  <si>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</si>
  <si>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</si>
  <si>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</si>
  <si>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</si>
  <si>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</si>
  <si>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</si>
  <si>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</si>
  <si>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</si>
  <si>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</si>
  <si>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</si>
  <si>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</si>
  <si>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</si>
  <si>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</si>
  <si>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</si>
  <si>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</si>
  <si>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</si>
  <si>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</si>
  <si>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</si>
  <si>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</si>
  <si>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</si>
  <si>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</si>
  <si>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</si>
  <si>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</si>
  <si>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</si>
  <si>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</si>
  <si>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</si>
  <si>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</si>
  <si>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</si>
  <si>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</si>
  <si>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</si>
  <si>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</si>
  <si>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</si>
  <si>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</si>
  <si>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</si>
  <si>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</si>
  <si>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</si>
  <si>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</si>
  <si>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</si>
  <si>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</si>
  <si>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</si>
  <si>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</si>
  <si>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</si>
  <si>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</si>
  <si>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</si>
  <si>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</si>
  <si>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</si>
  <si>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</si>
  <si>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</si>
  <si>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</si>
  <si>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</si>
  <si>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</si>
  <si>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</si>
  <si>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</si>
  <si>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</si>
  <si>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</si>
  <si>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</si>
  <si>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</si>
  <si>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</si>
  <si>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</si>
  <si>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</si>
  <si>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</si>
  <si>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</si>
  <si>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</si>
  <si>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</si>
  <si>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</si>
  <si>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</si>
  <si>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</si>
  <si>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</si>
  <si>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</si>
  <si>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</si>
  <si>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</si>
  <si>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</si>
  <si>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</si>
  <si>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</si>
  <si>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</si>
  <si>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</si>
  <si>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</si>
  <si>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</si>
  <si>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</si>
  <si>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</si>
  <si>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</si>
  <si>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</si>
  <si>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</si>
  <si>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</si>
  <si>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</si>
  <si>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</si>
  <si>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</si>
  <si>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</si>
  <si>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</si>
  <si>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</si>
  <si>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</si>
  <si>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</si>
  <si>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</si>
  <si>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</si>
  <si>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</si>
  <si>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</si>
  <si>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</si>
  <si>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</si>
  <si>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</si>
  <si>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</si>
  <si>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</si>
  <si>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</si>
  <si>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</si>
  <si>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</si>
  <si>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</si>
  <si>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</si>
  <si>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</si>
  <si>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</si>
  <si>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</si>
  <si>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</si>
  <si>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</si>
  <si>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</si>
  <si>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</si>
  <si>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</si>
  <si>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</si>
  <si>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</si>
  <si>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</si>
  <si>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</si>
  <si>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</si>
  <si>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</si>
  <si>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</si>
  <si>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</si>
  <si>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</si>
  <si>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</si>
  <si>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</si>
  <si>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</si>
  <si>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</si>
  <si>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</si>
  <si>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</si>
  <si>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</si>
  <si>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</si>
  <si>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</si>
  <si>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</si>
  <si>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</si>
  <si>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</si>
  <si>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</si>
  <si>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</si>
  <si>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</si>
  <si>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</si>
  <si>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</si>
  <si>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</si>
  <si>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</si>
  <si>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</si>
  <si>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</si>
  <si>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</si>
  <si>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</si>
  <si>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</si>
  <si>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</si>
  <si>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</si>
  <si>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</si>
  <si>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</si>
  <si>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</si>
  <si>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</si>
  <si>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</si>
  <si>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</si>
  <si>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</si>
  <si>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</si>
  <si>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</si>
  <si>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</si>
  <si>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</si>
  <si>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</si>
  <si>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</si>
  <si>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</si>
  <si>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</si>
  <si>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</si>
  <si>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</si>
  <si>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</si>
  <si>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</si>
  <si>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</si>
  <si>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</si>
  <si>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</si>
  <si>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</si>
  <si>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</si>
  <si>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</si>
  <si>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</si>
  <si>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</si>
  <si>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</si>
  <si>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</si>
  <si>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</si>
  <si>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</si>
  <si>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</si>
  <si>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</si>
  <si>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</si>
  <si>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Всего 2022г.</t>
  </si>
  <si>
    <t>Установка приборов учета  410шт.</t>
  </si>
  <si>
    <t>Покупка УАЗ-390995  -2шт</t>
  </si>
  <si>
    <t>L_ 20220422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</si>
  <si>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</si>
  <si>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</si>
  <si>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</si>
  <si>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</si>
  <si>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</si>
  <si>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</si>
  <si>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</si>
  <si>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</si>
  <si>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</si>
  <si>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</si>
  <si>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</si>
  <si>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</si>
  <si>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</si>
  <si>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</si>
  <si>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</si>
  <si>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</si>
  <si>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</si>
  <si>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</si>
  <si>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Увеличение стоимости работ по результатам закупки оборудования</t>
  </si>
  <si>
    <t>Уменьшение стоимости работ в связи с корректировкой объемов работ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</si>
  <si>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</si>
  <si>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</si>
  <si>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</si>
  <si>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</si>
  <si>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</si>
  <si>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</si>
  <si>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</si>
  <si>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</si>
  <si>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</si>
  <si>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</si>
  <si>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</si>
  <si>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</si>
  <si>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</si>
  <si>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</si>
  <si>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</si>
  <si>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</si>
  <si>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</si>
  <si>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</si>
  <si>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</si>
  <si>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</si>
  <si>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</si>
  <si>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</si>
  <si>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</si>
  <si>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</si>
  <si>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</si>
  <si>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</si>
  <si>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</si>
  <si>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</si>
  <si>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</si>
  <si>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</si>
  <si>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</si>
  <si>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</si>
  <si>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</si>
  <si>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</si>
  <si>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</si>
  <si>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</si>
  <si>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</si>
  <si>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</si>
  <si>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</si>
  <si>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</si>
  <si>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</si>
  <si>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</si>
  <si>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</si>
  <si>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</si>
  <si>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</si>
  <si>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</si>
  <si>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</si>
  <si>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</si>
  <si>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</si>
  <si>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</si>
  <si>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</si>
  <si>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</si>
  <si>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</si>
  <si>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</si>
  <si>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</si>
  <si>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IV квартал 2022г.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</si>
  <si>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</si>
  <si>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мероприятие в плане III кв</t>
  </si>
  <si>
    <t>Выполнено в III кв</t>
  </si>
  <si>
    <t>Увеличение объемов (изменеие метода прокладки кабеля)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</si>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</sst>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  <numFmt numFmtId="171" formatCode="&quot;$&quot;#,##0_);[Red]\(&quot;$&quot;#,##0\)"/>
    <numFmt numFmtId="172" formatCode="_-* #,##0.00[$€-1]_-;\-* #,##0.00[$€-1]_-;_-* &quot;-&quot;??[$€-1]_-"/>
    <numFmt numFmtId="173" formatCode="#,##0.0"/>
    <numFmt numFmtId="174" formatCode="#,##0.0000"/>
  </numFmts>
  <fonts count="10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9"/>
      <color rgb="FFFF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9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71" fillId="0" borderId="0" applyNumberFormat="0" applyFill="0" applyBorder="0" applyAlignment="0" applyProtection="0"/>
    <xf numFmtId="49" fontId="72" fillId="0" borderId="0" applyBorder="0">
      <alignment vertical="top"/>
    </xf>
    <xf numFmtId="0" fontId="43" fillId="0" borderId="0"/>
    <xf numFmtId="172" fontId="43" fillId="0" borderId="0"/>
    <xf numFmtId="0" fontId="84" fillId="0" borderId="0"/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0" fontId="92" fillId="25" borderId="1" applyNumberFormat="0" applyAlignment="0"/>
    <xf numFmtId="0" fontId="79" fillId="0" borderId="1" applyNumberFormat="0" applyAlignment="0">
      <protection locked="0"/>
    </xf>
    <xf numFmtId="0" fontId="79" fillId="0" borderId="1" applyNumberFormat="0" applyAlignment="0">
      <protection locked="0"/>
    </xf>
    <xf numFmtId="0" fontId="79" fillId="0" borderId="1" applyNumberFormat="0" applyAlignment="0">
      <protection locked="0"/>
    </xf>
    <xf numFmtId="171" fontId="73" fillId="0" borderId="0" applyFont="0" applyFill="0" applyBorder="0" applyAlignment="0" applyProtection="0"/>
    <xf numFmtId="173" fontId="72" fillId="26" borderId="0">
      <protection locked="0"/>
    </xf>
    <xf numFmtId="0" fontId="82" fillId="0" borderId="0" applyFill="0" applyBorder="0" applyProtection="0">
      <alignment vertical="center"/>
    </xf>
    <xf numFmtId="169" fontId="72" fillId="26" borderId="0">
      <protection locked="0"/>
    </xf>
    <xf numFmtId="174" fontId="72" fillId="26" borderId="0">
      <protection locked="0"/>
    </xf>
    <xf numFmtId="0" fontId="79" fillId="27" borderId="1" applyAlignment="0">
      <alignment horizontal="left"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79" fillId="4" borderId="1" applyNumberFormat="0" applyAlignment="0"/>
    <xf numFmtId="0" fontId="79" fillId="20" borderId="1" applyNumberFormat="0" applyAlignment="0"/>
    <xf numFmtId="0" fontId="79" fillId="20" borderId="1" applyNumberFormat="0" applyAlignment="0"/>
    <xf numFmtId="0" fontId="79" fillId="20" borderId="1" applyNumberFormat="0" applyAlignment="0"/>
    <xf numFmtId="0" fontId="8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/>
    <xf numFmtId="0" fontId="30" fillId="0" borderId="0"/>
    <xf numFmtId="0" fontId="74" fillId="0" borderId="0"/>
    <xf numFmtId="0" fontId="82" fillId="0" borderId="0" applyFill="0" applyBorder="0" applyProtection="0">
      <alignment vertical="center"/>
    </xf>
    <xf numFmtId="0" fontId="82" fillId="0" borderId="0" applyFill="0" applyBorder="0" applyProtection="0">
      <alignment vertical="center"/>
    </xf>
    <xf numFmtId="0" fontId="93" fillId="28" borderId="52" applyNumberFormat="0">
      <alignment horizontal="center" vertical="center"/>
    </xf>
    <xf numFmtId="0" fontId="93" fillId="28" borderId="52" applyNumberFormat="0">
      <alignment horizontal="center" vertical="center"/>
    </xf>
    <xf numFmtId="49" fontId="85" fillId="29" borderId="53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49" fontId="94" fillId="0" borderId="0" applyNumberFormat="0" applyFill="0" applyBorder="0" applyAlignment="0" applyProtection="0">
      <alignment vertical="top"/>
    </xf>
    <xf numFmtId="0" fontId="95" fillId="0" borderId="0" applyBorder="0">
      <alignment horizontal="center" vertical="center" wrapText="1"/>
    </xf>
    <xf numFmtId="0" fontId="89" fillId="0" borderId="54" applyNumberFormat="0" applyFill="0" applyAlignment="0" applyProtection="0"/>
    <xf numFmtId="0" fontId="90" fillId="0" borderId="55" applyNumberFormat="0" applyFill="0" applyAlignment="0" applyProtection="0"/>
    <xf numFmtId="0" fontId="91" fillId="0" borderId="56" applyNumberFormat="0" applyFill="0" applyAlignment="0" applyProtection="0"/>
    <xf numFmtId="0" fontId="91" fillId="0" borderId="0" applyNumberFormat="0" applyFill="0" applyBorder="0" applyAlignment="0" applyProtection="0"/>
    <xf numFmtId="0" fontId="76" fillId="0" borderId="57" applyBorder="0">
      <alignment horizontal="center" vertical="center" wrapText="1"/>
    </xf>
    <xf numFmtId="4" fontId="72" fillId="26" borderId="10" applyBorder="0">
      <alignment horizontal="right"/>
    </xf>
    <xf numFmtId="0" fontId="21" fillId="0" borderId="58" applyNumberFormat="0" applyFill="0" applyAlignment="0" applyProtection="0"/>
    <xf numFmtId="0" fontId="22" fillId="33" borderId="7" applyNumberFormat="0" applyAlignment="0" applyProtection="0"/>
    <xf numFmtId="0" fontId="88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72" fillId="0" borderId="0" applyBorder="0">
      <alignment vertical="top"/>
    </xf>
    <xf numFmtId="49" fontId="72" fillId="0" borderId="0" applyBorder="0">
      <alignment vertical="top"/>
    </xf>
    <xf numFmtId="49" fontId="72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0" fontId="72" fillId="0" borderId="0" applyNumberFormat="0" applyFill="0" applyBorder="0" applyAlignment="0" applyProtection="0"/>
    <xf numFmtId="0" fontId="30" fillId="0" borderId="0"/>
    <xf numFmtId="49" fontId="72" fillId="0" borderId="0" applyBorder="0">
      <alignment vertical="top"/>
    </xf>
    <xf numFmtId="0" fontId="86" fillId="34" borderId="0" applyNumberFormat="0" applyBorder="0" applyAlignment="0">
      <alignment horizontal="left" vertical="center"/>
    </xf>
    <xf numFmtId="0" fontId="86" fillId="34" borderId="0" applyNumberFormat="0" applyBorder="0" applyAlignment="0">
      <alignment horizontal="left" vertical="center"/>
    </xf>
    <xf numFmtId="0" fontId="30" fillId="0" borderId="0"/>
    <xf numFmtId="0" fontId="37" fillId="0" borderId="0"/>
    <xf numFmtId="0" fontId="96" fillId="10" borderId="0"/>
    <xf numFmtId="0" fontId="79" fillId="0" borderId="0">
      <alignment wrapText="1"/>
    </xf>
    <xf numFmtId="0" fontId="79" fillId="0" borderId="0">
      <alignment wrapText="1"/>
    </xf>
    <xf numFmtId="0" fontId="79" fillId="0" borderId="0">
      <alignment wrapText="1"/>
    </xf>
    <xf numFmtId="0" fontId="79" fillId="0" borderId="0">
      <alignment wrapText="1"/>
    </xf>
    <xf numFmtId="0" fontId="30" fillId="0" borderId="0"/>
    <xf numFmtId="0" fontId="30" fillId="0" borderId="0"/>
    <xf numFmtId="49" fontId="72" fillId="34" borderId="0" applyBorder="0">
      <alignment vertical="top"/>
    </xf>
    <xf numFmtId="49" fontId="72" fillId="34" borderId="0" applyBorder="0">
      <alignment vertical="top"/>
    </xf>
    <xf numFmtId="0" fontId="30" fillId="0" borderId="0"/>
    <xf numFmtId="0" fontId="30" fillId="0" borderId="0"/>
    <xf numFmtId="0" fontId="37" fillId="0" borderId="0"/>
    <xf numFmtId="0" fontId="86" fillId="34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97" fillId="0" borderId="0" applyNumberFormat="0" applyFill="0" applyBorder="0" applyAlignment="0" applyProtection="0"/>
    <xf numFmtId="4" fontId="72" fillId="35" borderId="0" applyBorder="0">
      <alignment horizontal="right"/>
    </xf>
    <xf numFmtId="4" fontId="72" fillId="35" borderId="25" applyBorder="0">
      <alignment horizontal="right"/>
    </xf>
    <xf numFmtId="4" fontId="72" fillId="35" borderId="10" applyFont="0" applyBorder="0">
      <alignment horizontal="right"/>
    </xf>
    <xf numFmtId="0" fontId="98" fillId="4" borderId="0" applyNumberFormat="0" applyBorder="0" applyAlignment="0" applyProtection="0"/>
  </cellStyleXfs>
  <cellXfs count="406">
    <xf numFmtId="0" fontId="0" fillId="0" borderId="0" xfId="0"/>
    <xf numFmtId="0" fontId="12" fillId="0" borderId="12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/>
    <xf numFmtId="0" fontId="38" fillId="0" borderId="0" xfId="37" applyFont="1" applyAlignment="1">
      <alignment horizontal="center"/>
    </xf>
    <xf numFmtId="0" fontId="12" fillId="0" borderId="10" xfId="0" applyFont="1" applyBorder="1" applyAlignment="1">
      <alignment horizontal="center" vertical="center" textRotation="90" wrapText="1"/>
    </xf>
    <xf numFmtId="0" fontId="12" fillId="24" borderId="10" xfId="37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center"/>
    </xf>
    <xf numFmtId="0" fontId="12" fillId="0" borderId="10" xfId="37" applyBorder="1" applyAlignment="1">
      <alignment horizontal="center" vertical="center" wrapText="1"/>
    </xf>
    <xf numFmtId="0" fontId="12" fillId="24" borderId="10" xfId="37" applyFill="1" applyBorder="1" applyAlignment="1">
      <alignment horizontal="center" vertical="center" wrapText="1"/>
    </xf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41" fillId="24" borderId="0" xfId="55" applyFont="1" applyFill="1" applyAlignment="1">
      <alignment vertical="center"/>
    </xf>
    <xf numFmtId="49" fontId="64" fillId="24" borderId="50" xfId="37" applyNumberFormat="1" applyFont="1" applyFill="1" applyBorder="1" applyAlignment="1">
      <alignment horizontal="center" vertical="center" wrapText="1"/>
    </xf>
    <xf numFmtId="49" fontId="64" fillId="24" borderId="51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0" fontId="41" fillId="24" borderId="0" xfId="37" applyFont="1" applyFill="1"/>
    <xf numFmtId="0" fontId="41" fillId="24" borderId="0" xfId="37" applyFont="1" applyFill="1" applyAlignment="1">
      <alignment horizontal="right" vertical="center"/>
    </xf>
    <xf numFmtId="0" fontId="41" fillId="24" borderId="0" xfId="37" applyFont="1" applyFill="1" applyAlignment="1">
      <alignment horizontal="right"/>
    </xf>
    <xf numFmtId="0" fontId="41" fillId="24" borderId="0" xfId="37" applyFont="1" applyFill="1" applyAlignment="1">
      <alignment wrapText="1"/>
    </xf>
    <xf numFmtId="0" fontId="41" fillId="24" borderId="0" xfId="0" applyFont="1" applyFill="1"/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50" xfId="37" applyNumberFormat="1" applyFont="1" applyFill="1" applyBorder="1" applyAlignment="1">
      <alignment horizontal="center" vertical="center" wrapText="1"/>
    </xf>
    <xf numFmtId="169" fontId="67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166" fontId="41" fillId="24" borderId="10" xfId="37" applyNumberFormat="1" applyFont="1" applyFill="1" applyBorder="1" applyAlignment="1">
      <alignment horizontal="center" vertical="center" wrapText="1"/>
    </xf>
    <xf numFmtId="170" fontId="41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/>
    </xf>
    <xf numFmtId="2" fontId="67" fillId="24" borderId="48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4" fontId="67" fillId="24" borderId="48" xfId="37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169" fontId="67" fillId="24" borderId="10" xfId="0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" fontId="69" fillId="24" borderId="50" xfId="55" applyNumberFormat="1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169" fontId="65" fillId="24" borderId="10" xfId="0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0" fontId="70" fillId="24" borderId="10" xfId="0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0" fontId="68" fillId="24" borderId="0" xfId="37" applyFont="1" applyFill="1"/>
    <xf numFmtId="49" fontId="66" fillId="24" borderId="10" xfId="55" applyNumberFormat="1" applyFont="1" applyFill="1" applyBorder="1" applyAlignment="1">
      <alignment horizontal="center" vertical="center"/>
    </xf>
    <xf numFmtId="49" fontId="64" fillId="24" borderId="50" xfId="55" applyNumberFormat="1" applyFont="1" applyFill="1" applyBorder="1" applyAlignment="1">
      <alignment horizontal="center" vertical="center" wrapText="1"/>
    </xf>
    <xf numFmtId="0" fontId="69" fillId="24" borderId="50" xfId="0" applyFont="1" applyFill="1" applyBorder="1" applyAlignment="1">
      <alignment horizontal="center" vertical="center" wrapText="1"/>
    </xf>
    <xf numFmtId="0" fontId="41" fillId="24" borderId="10" xfId="37" applyFont="1" applyFill="1" applyBorder="1"/>
    <xf numFmtId="4" fontId="64" fillId="24" borderId="50" xfId="55" applyNumberFormat="1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50" xfId="0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/>
    </xf>
    <xf numFmtId="166" fontId="67" fillId="24" borderId="10" xfId="37" applyNumberFormat="1" applyFont="1" applyFill="1" applyBorder="1" applyAlignment="1">
      <alignment horizontal="center" vertical="center"/>
    </xf>
    <xf numFmtId="166" fontId="68" fillId="24" borderId="10" xfId="37" applyNumberFormat="1" applyFont="1" applyFill="1" applyBorder="1" applyAlignment="1">
      <alignment horizontal="center" vertical="center" wrapText="1"/>
    </xf>
    <xf numFmtId="170" fontId="68" fillId="24" borderId="10" xfId="37" applyNumberFormat="1" applyFont="1" applyFill="1" applyBorder="1" applyAlignment="1">
      <alignment horizontal="center" vertical="center" wrapText="1"/>
    </xf>
    <xf numFmtId="49" fontId="64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/>
    <xf numFmtId="2" fontId="41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4" fontId="41" fillId="24" borderId="10" xfId="37" applyNumberFormat="1" applyFont="1" applyFill="1" applyBorder="1" applyAlignment="1">
      <alignment horizontal="center" vertical="center" wrapText="1"/>
    </xf>
    <xf numFmtId="4" fontId="41" fillId="24" borderId="10" xfId="37" applyNumberFormat="1" applyFont="1" applyFill="1" applyBorder="1" applyAlignment="1">
      <alignment horizontal="center" vertical="center"/>
    </xf>
    <xf numFmtId="166" fontId="65" fillId="24" borderId="10" xfId="37" applyNumberFormat="1" applyFont="1" applyFill="1" applyBorder="1" applyAlignment="1">
      <alignment horizontal="center" vertical="center"/>
    </xf>
    <xf numFmtId="0" fontId="41" fillId="24" borderId="10" xfId="37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49" fontId="64" fillId="24" borderId="10" xfId="55" applyNumberFormat="1" applyFont="1" applyFill="1" applyBorder="1" applyAlignment="1">
      <alignment horizontal="center" vertical="center" wrapText="1"/>
    </xf>
    <xf numFmtId="49" fontId="64" fillId="24" borderId="24" xfId="37" applyNumberFormat="1" applyFont="1" applyFill="1" applyBorder="1" applyAlignment="1">
      <alignment horizontal="center" vertical="center" wrapText="1"/>
    </xf>
    <xf numFmtId="0" fontId="64" fillId="24" borderId="18" xfId="55" applyFont="1" applyFill="1" applyBorder="1" applyAlignment="1">
      <alignment horizontal="center" vertical="center" wrapText="1"/>
    </xf>
    <xf numFmtId="169" fontId="65" fillId="24" borderId="10" xfId="37" applyNumberFormat="1" applyFont="1" applyFill="1" applyBorder="1" applyAlignment="1">
      <alignment horizontal="center" vertical="center"/>
    </xf>
    <xf numFmtId="49" fontId="67" fillId="24" borderId="18" xfId="55" applyNumberFormat="1" applyFont="1" applyFill="1" applyBorder="1" applyAlignment="1">
      <alignment horizontal="center" vertical="center"/>
    </xf>
    <xf numFmtId="49" fontId="66" fillId="24" borderId="59" xfId="37" applyNumberFormat="1" applyFont="1" applyFill="1" applyBorder="1" applyAlignment="1">
      <alignment horizontal="center" vertical="center" wrapText="1"/>
    </xf>
    <xf numFmtId="0" fontId="41" fillId="24" borderId="10" xfId="37" applyFont="1" applyFill="1" applyBorder="1" applyAlignment="1">
      <alignment wrapText="1"/>
    </xf>
    <xf numFmtId="49" fontId="64" fillId="24" borderId="12" xfId="55" applyNumberFormat="1" applyFont="1" applyFill="1" applyBorder="1" applyAlignment="1">
      <alignment horizontal="center" vertical="center"/>
    </xf>
    <xf numFmtId="0" fontId="99" fillId="24" borderId="10" xfId="37" applyFont="1" applyFill="1" applyBorder="1" applyAlignment="1">
      <alignment horizontal="center" vertical="center" wrapText="1"/>
    </xf>
    <xf numFmtId="49" fontId="64" fillId="24" borderId="14" xfId="55" applyNumberFormat="1" applyFont="1" applyFill="1" applyBorder="1" applyAlignment="1">
      <alignment horizontal="center" vertical="center" wrapText="1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4" fillId="24" borderId="12" xfId="37" applyNumberFormat="1" applyFont="1" applyFill="1" applyBorder="1" applyAlignment="1">
      <alignment horizontal="center" vertical="center" wrapText="1"/>
    </xf>
    <xf numFmtId="4" fontId="65" fillId="24" borderId="10" xfId="0" applyNumberFormat="1" applyFont="1" applyFill="1" applyBorder="1" applyAlignment="1">
      <alignment horizontal="center" vertical="center"/>
    </xf>
    <xf numFmtId="166" fontId="41" fillId="24" borderId="10" xfId="37" applyNumberFormat="1" applyFont="1" applyFill="1" applyBorder="1" applyAlignment="1">
      <alignment horizontal="center" vertical="center"/>
    </xf>
    <xf numFmtId="4" fontId="65" fillId="24" borderId="10" xfId="280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49" fillId="24" borderId="60" xfId="37" applyNumberFormat="1" applyFont="1" applyFill="1" applyBorder="1" applyAlignment="1">
      <alignment horizontal="center" vertical="center" wrapText="1"/>
    </xf>
    <xf numFmtId="49" fontId="49" fillId="24" borderId="18" xfId="55" applyNumberFormat="1" applyFont="1" applyFill="1" applyBorder="1" applyAlignment="1">
      <alignment horizontal="center" vertical="center"/>
    </xf>
    <xf numFmtId="49" fontId="49" fillId="24" borderId="61" xfId="37" applyNumberFormat="1" applyFont="1" applyFill="1" applyBorder="1" applyAlignment="1">
      <alignment horizontal="center" vertical="center" wrapText="1"/>
    </xf>
    <xf numFmtId="49" fontId="49" fillId="24" borderId="62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textRotation="90" wrapText="1"/>
    </xf>
    <xf numFmtId="0" fontId="41" fillId="24" borderId="10" xfId="0" applyFont="1" applyFill="1" applyBorder="1" applyAlignment="1">
      <alignment horizontal="center" vertical="center" textRotation="90" wrapText="1"/>
    </xf>
    <xf numFmtId="0" fontId="41" fillId="24" borderId="11" xfId="37" applyFont="1" applyFill="1" applyBorder="1" applyAlignment="1">
      <alignment horizontal="center" vertical="center" textRotation="90" wrapText="1"/>
    </xf>
    <xf numFmtId="0" fontId="41" fillId="24" borderId="13" xfId="37" applyFont="1" applyFill="1" applyBorder="1" applyAlignment="1">
      <alignment horizontal="center" vertical="center" textRotation="90" wrapText="1"/>
    </xf>
    <xf numFmtId="0" fontId="41" fillId="24" borderId="11" xfId="0" applyFont="1" applyFill="1" applyBorder="1" applyAlignment="1">
      <alignment horizontal="center" vertical="center" textRotation="90" wrapText="1"/>
    </xf>
    <xf numFmtId="0" fontId="41" fillId="24" borderId="13" xfId="0" applyFont="1" applyFill="1" applyBorder="1" applyAlignment="1">
      <alignment horizontal="center" vertical="center" textRotation="90" wrapText="1"/>
    </xf>
    <xf numFmtId="0" fontId="41" fillId="24" borderId="0" xfId="37" applyFont="1" applyFill="1" applyAlignment="1">
      <alignment horizontal="center"/>
    </xf>
    <xf numFmtId="0" fontId="41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1" fillId="24" borderId="0" xfId="0" applyFont="1" applyFill="1" applyAlignment="1">
      <alignment horizontal="center"/>
    </xf>
    <xf numFmtId="0" fontId="41" fillId="24" borderId="21" xfId="37" applyFont="1" applyFill="1" applyBorder="1" applyAlignment="1">
      <alignment horizontal="center"/>
    </xf>
    <xf numFmtId="0" fontId="41" fillId="24" borderId="11" xfId="37" applyFont="1" applyFill="1" applyBorder="1" applyAlignment="1">
      <alignment horizontal="center" vertical="center" wrapText="1"/>
    </xf>
    <xf numFmtId="0" fontId="41" fillId="24" borderId="17" xfId="37" applyFont="1" applyFill="1" applyBorder="1" applyAlignment="1">
      <alignment horizontal="center" vertical="center" wrapText="1"/>
    </xf>
    <xf numFmtId="0" fontId="41" fillId="24" borderId="13" xfId="37" applyFont="1" applyFill="1" applyBorder="1" applyAlignment="1">
      <alignment horizontal="center" vertical="center" wrapText="1"/>
    </xf>
  </cellXfs>
  <cellStyles count="2291">
    <cellStyle name=" 1" xfId="2194" xr:uid="{00000000-0005-0000-0000-000000000000}"/>
    <cellStyle name=" 1 2" xfId="2195" xr:uid="{00000000-0005-0000-0000-000001000000}"/>
    <cellStyle name=" 1_Stage1" xfId="2196" xr:uid="{00000000-0005-0000-0000-000002000000}"/>
    <cellStyle name="_Model_RAB Мой_PR.PROG.WARM.NOTCOMBI.2012.2.16_v1.4(04.04.11) " xfId="2197" xr:uid="{00000000-0005-0000-0000-000003000000}"/>
    <cellStyle name="_Model_RAB Мой_Книга2_PR.PROG.WARM.NOTCOMBI.2012.2.16_v1.4(04.04.11) " xfId="2198" xr:uid="{00000000-0005-0000-0000-000004000000}"/>
    <cellStyle name="_Model_RAB_MRSK_svod_PR.PROG.WARM.NOTCOMBI.2012.2.16_v1.4(04.04.11) " xfId="2199" xr:uid="{00000000-0005-0000-0000-000005000000}"/>
    <cellStyle name="_Model_RAB_MRSK_svod_Книга2_PR.PROG.WARM.NOTCOMBI.2012.2.16_v1.4(04.04.11) " xfId="2200" xr:uid="{00000000-0005-0000-0000-000006000000}"/>
    <cellStyle name="_МОДЕЛЬ_1 (2)_PR.PROG.WARM.NOTCOMBI.2012.2.16_v1.4(04.04.11) " xfId="2201" xr:uid="{00000000-0005-0000-0000-000007000000}"/>
    <cellStyle name="_МОДЕЛЬ_1 (2)_Книга2_PR.PROG.WARM.NOTCOMBI.2012.2.16_v1.4(04.04.11) " xfId="2202" xr:uid="{00000000-0005-0000-0000-000008000000}"/>
    <cellStyle name="_пр 5 тариф RAB_PR.PROG.WARM.NOTCOMBI.2012.2.16_v1.4(04.04.11) " xfId="2203" xr:uid="{00000000-0005-0000-0000-000009000000}"/>
    <cellStyle name="_пр 5 тариф RAB_Книга2_PR.PROG.WARM.NOTCOMBI.2012.2.16_v1.4(04.04.11) " xfId="2204" xr:uid="{00000000-0005-0000-0000-00000A000000}"/>
    <cellStyle name="_Расчет RAB_22072008_PR.PROG.WARM.NOTCOMBI.2012.2.16_v1.4(04.04.11) " xfId="2205" xr:uid="{00000000-0005-0000-0000-00000B000000}"/>
    <cellStyle name="_Расчет RAB_22072008_Книга2_PR.PROG.WARM.NOTCOMBI.2012.2.16_v1.4(04.04.11) " xfId="2206" xr:uid="{00000000-0005-0000-0000-00000C000000}"/>
    <cellStyle name="_Расчет RAB_Лен и МОЭСК_с 2010 года_14.04.2009_со сглаж_version 3.0_без ФСК_PR.PROG.WARM.NOTCOMBI.2012.2.16_v1.4(04.04.11) " xfId="2207" xr:uid="{00000000-0005-0000-0000-00000D000000}"/>
    <cellStyle name="_Расчет RAB_Лен и МОЭСК_с 2010 года_14.04.2009_со сглаж_version 3.0_без ФСК_Книга2_PR.PROG.WARM.NOTCOMBI.2012.2.16_v1.4(04.04.11) " xfId="2208" xr:uid="{00000000-0005-0000-0000-00000E000000}"/>
    <cellStyle name="20% - Акцент1" xfId="1" xr:uid="{00000000-0005-0000-0000-00000F000000}"/>
    <cellStyle name="20% - Акцент1 2" xfId="60" xr:uid="{00000000-0005-0000-0000-000010000000}"/>
    <cellStyle name="20% - Акцент2" xfId="2" xr:uid="{00000000-0005-0000-0000-000011000000}"/>
    <cellStyle name="20% - Акцент2 2" xfId="61" xr:uid="{00000000-0005-0000-0000-000012000000}"/>
    <cellStyle name="20% - Акцент3" xfId="3" xr:uid="{00000000-0005-0000-0000-000013000000}"/>
    <cellStyle name="20% - Акцент3 2" xfId="62" xr:uid="{00000000-0005-0000-0000-000014000000}"/>
    <cellStyle name="20% - Акцент4" xfId="4" xr:uid="{00000000-0005-0000-0000-000015000000}"/>
    <cellStyle name="20% - Акцент4 2" xfId="63" xr:uid="{00000000-0005-0000-0000-000016000000}"/>
    <cellStyle name="20% - Акцент5" xfId="5" xr:uid="{00000000-0005-0000-0000-000017000000}"/>
    <cellStyle name="20% - Акцент5 2" xfId="64" xr:uid="{00000000-0005-0000-0000-000018000000}"/>
    <cellStyle name="20% - Акцент6" xfId="6" xr:uid="{00000000-0005-0000-0000-000019000000}"/>
    <cellStyle name="20% - Акцент6 2" xfId="65" xr:uid="{00000000-0005-0000-0000-00001A000000}"/>
    <cellStyle name="40% - Акцент1" xfId="7" xr:uid="{00000000-0005-0000-0000-00001B000000}"/>
    <cellStyle name="40% - Акцент1 2" xfId="66" xr:uid="{00000000-0005-0000-0000-00001C000000}"/>
    <cellStyle name="40% - Акцент2" xfId="8" xr:uid="{00000000-0005-0000-0000-00001D000000}"/>
    <cellStyle name="40% - Акцент2 2" xfId="67" xr:uid="{00000000-0005-0000-0000-00001E000000}"/>
    <cellStyle name="40% - Акцент3" xfId="9" xr:uid="{00000000-0005-0000-0000-00001F000000}"/>
    <cellStyle name="40% - Акцент3 2" xfId="68" xr:uid="{00000000-0005-0000-0000-000020000000}"/>
    <cellStyle name="40% - Акцент4" xfId="10" xr:uid="{00000000-0005-0000-0000-000021000000}"/>
    <cellStyle name="40% - Акцент4 2" xfId="69" xr:uid="{00000000-0005-0000-0000-000022000000}"/>
    <cellStyle name="40% - Акцент5" xfId="11" xr:uid="{00000000-0005-0000-0000-000023000000}"/>
    <cellStyle name="40% - Акцент5 2" xfId="70" xr:uid="{00000000-0005-0000-0000-000024000000}"/>
    <cellStyle name="40% - Акцент6" xfId="12" xr:uid="{00000000-0005-0000-0000-000025000000}"/>
    <cellStyle name="40% - Акцент6 2" xfId="71" xr:uid="{00000000-0005-0000-0000-000026000000}"/>
    <cellStyle name="60% - Акцент1" xfId="13" xr:uid="{00000000-0005-0000-0000-000027000000}"/>
    <cellStyle name="60% - Акцент1 2" xfId="72" xr:uid="{00000000-0005-0000-0000-000028000000}"/>
    <cellStyle name="60% - Акцент2" xfId="14" xr:uid="{00000000-0005-0000-0000-000029000000}"/>
    <cellStyle name="60% - Акцент2 2" xfId="73" xr:uid="{00000000-0005-0000-0000-00002A000000}"/>
    <cellStyle name="60% - Акцент3" xfId="15" xr:uid="{00000000-0005-0000-0000-00002B000000}"/>
    <cellStyle name="60% - Акцент3 2" xfId="74" xr:uid="{00000000-0005-0000-0000-00002C000000}"/>
    <cellStyle name="60% - Акцент4" xfId="16" xr:uid="{00000000-0005-0000-0000-00002D000000}"/>
    <cellStyle name="60% - Акцент4 2" xfId="75" xr:uid="{00000000-0005-0000-0000-00002E000000}"/>
    <cellStyle name="60% - Акцент5" xfId="17" xr:uid="{00000000-0005-0000-0000-00002F000000}"/>
    <cellStyle name="60% - Акцент5 2" xfId="76" xr:uid="{00000000-0005-0000-0000-000030000000}"/>
    <cellStyle name="60% - Акцент6" xfId="18" xr:uid="{00000000-0005-0000-0000-000031000000}"/>
    <cellStyle name="60% - Акцент6 2" xfId="77" xr:uid="{00000000-0005-0000-0000-000032000000}"/>
    <cellStyle name="Action" xfId="2209" xr:uid="{00000000-0005-0000-0000-000033000000}"/>
    <cellStyle name="Cells" xfId="2210" xr:uid="{00000000-0005-0000-0000-000034000000}"/>
    <cellStyle name="Cells 2" xfId="2211" xr:uid="{00000000-0005-0000-0000-000035000000}"/>
    <cellStyle name="Cells_TEPLO.PREDEL.2016.M(v1.0)" xfId="2212" xr:uid="{00000000-0005-0000-0000-000036000000}"/>
    <cellStyle name="Currency [0]" xfId="2213" xr:uid="{00000000-0005-0000-0000-000037000000}"/>
    <cellStyle name="currency1" xfId="2214" xr:uid="{00000000-0005-0000-0000-000038000000}"/>
    <cellStyle name="Currency2" xfId="2215" xr:uid="{00000000-0005-0000-0000-000039000000}"/>
    <cellStyle name="currency3" xfId="2216" xr:uid="{00000000-0005-0000-0000-00003A000000}"/>
    <cellStyle name="currency4" xfId="2217" xr:uid="{00000000-0005-0000-0000-00003B000000}"/>
    <cellStyle name="DblClick" xfId="2218" xr:uid="{00000000-0005-0000-0000-00003C000000}"/>
    <cellStyle name="Followed Hyperlink" xfId="2219" xr:uid="{00000000-0005-0000-0000-00003D000000}"/>
    <cellStyle name="Formuls" xfId="2220" xr:uid="{00000000-0005-0000-0000-00003E000000}"/>
    <cellStyle name="Header" xfId="2221" xr:uid="{00000000-0005-0000-0000-00003F000000}"/>
    <cellStyle name="Header 3" xfId="2222" xr:uid="{00000000-0005-0000-0000-000040000000}"/>
    <cellStyle name="Header_TEPLO.PREDEL.2016.M(v1.0)" xfId="2223" xr:uid="{00000000-0005-0000-0000-000041000000}"/>
    <cellStyle name="Hyperlink" xfId="2224" xr:uid="{00000000-0005-0000-0000-000042000000}"/>
    <cellStyle name="normal" xfId="2225" xr:uid="{00000000-0005-0000-0000-000043000000}"/>
    <cellStyle name="Normal 2" xfId="78" xr:uid="{00000000-0005-0000-0000-000044000000}"/>
    <cellStyle name="Normal_баланс для заливки" xfId="2226" xr:uid="{00000000-0005-0000-0000-000045000000}"/>
    <cellStyle name="Normal1" xfId="2227" xr:uid="{00000000-0005-0000-0000-000046000000}"/>
    <cellStyle name="Normal2" xfId="2228" xr:uid="{00000000-0005-0000-0000-000047000000}"/>
    <cellStyle name="Percent1" xfId="2229" xr:uid="{00000000-0005-0000-0000-000048000000}"/>
    <cellStyle name="Title" xfId="2230" xr:uid="{00000000-0005-0000-0000-000049000000}"/>
    <cellStyle name="Title 2" xfId="2231" xr:uid="{00000000-0005-0000-0000-00004A000000}"/>
    <cellStyle name="Title 4" xfId="2232" xr:uid="{00000000-0005-0000-0000-00004B000000}"/>
    <cellStyle name="Акцент1" xfId="19" builtinId="29" customBuiltin="1"/>
    <cellStyle name="Акцент1 2" xfId="79" xr:uid="{00000000-0005-0000-0000-00004D000000}"/>
    <cellStyle name="Акцент1 3" xfId="2233" xr:uid="{00000000-0005-0000-0000-00004E000000}"/>
    <cellStyle name="Акцент2" xfId="20" builtinId="33" customBuiltin="1"/>
    <cellStyle name="Акцент2 2" xfId="80" xr:uid="{00000000-0005-0000-0000-000050000000}"/>
    <cellStyle name="Акцент2 3" xfId="2234" xr:uid="{00000000-0005-0000-0000-000051000000}"/>
    <cellStyle name="Акцент3" xfId="21" builtinId="37" customBuiltin="1"/>
    <cellStyle name="Акцент3 2" xfId="81" xr:uid="{00000000-0005-0000-0000-000053000000}"/>
    <cellStyle name="Акцент3 3" xfId="2235" xr:uid="{00000000-0005-0000-0000-000054000000}"/>
    <cellStyle name="Акцент4" xfId="22" builtinId="41" customBuiltin="1"/>
    <cellStyle name="Акцент4 2" xfId="82" xr:uid="{00000000-0005-0000-0000-000056000000}"/>
    <cellStyle name="Акцент4 3" xfId="2236" xr:uid="{00000000-0005-0000-0000-000057000000}"/>
    <cellStyle name="Акцент5" xfId="23" builtinId="45" customBuiltin="1"/>
    <cellStyle name="Акцент5 2" xfId="83" xr:uid="{00000000-0005-0000-0000-000059000000}"/>
    <cellStyle name="Акцент6" xfId="24" builtinId="49" customBuiltin="1"/>
    <cellStyle name="Акцент6 2" xfId="84" xr:uid="{00000000-0005-0000-0000-00005B000000}"/>
    <cellStyle name="Акцент6 3" xfId="2237" xr:uid="{00000000-0005-0000-0000-00005C000000}"/>
    <cellStyle name="Ввод " xfId="25" builtinId="20" customBuiltin="1"/>
    <cellStyle name="Ввод  2" xfId="85" xr:uid="{00000000-0005-0000-0000-00005E000000}"/>
    <cellStyle name="Вывод" xfId="26" builtinId="21" customBuiltin="1"/>
    <cellStyle name="Вывод 2" xfId="86" xr:uid="{00000000-0005-0000-0000-000060000000}"/>
    <cellStyle name="Вывод 3" xfId="2238" xr:uid="{00000000-0005-0000-0000-000061000000}"/>
    <cellStyle name="Вычисление" xfId="27" builtinId="22" customBuiltin="1"/>
    <cellStyle name="Вычисление 2" xfId="87" xr:uid="{00000000-0005-0000-0000-000063000000}"/>
    <cellStyle name="Вычисление 3" xfId="2239" xr:uid="{00000000-0005-0000-0000-000064000000}"/>
    <cellStyle name="Гиперссылка 2" xfId="2241" xr:uid="{00000000-0005-0000-0000-000065000000}"/>
    <cellStyle name="Гиперссылка 2 2" xfId="2242" xr:uid="{00000000-0005-0000-0000-000066000000}"/>
    <cellStyle name="Гиперссылка 3" xfId="2243" xr:uid="{00000000-0005-0000-0000-000067000000}"/>
    <cellStyle name="Гиперссылка 4" xfId="2244" xr:uid="{00000000-0005-0000-0000-000068000000}"/>
    <cellStyle name="Гиперссылка 5" xfId="2245" xr:uid="{00000000-0005-0000-0000-000069000000}"/>
    <cellStyle name="Гиперссылка 6" xfId="2240" xr:uid="{00000000-0005-0000-0000-00006A000000}"/>
    <cellStyle name="Гиперссылка 7" xfId="2192" xr:uid="{00000000-0005-0000-0000-00006B000000}"/>
    <cellStyle name="Заголовок" xfId="2246" xr:uid="{00000000-0005-0000-0000-00006C000000}"/>
    <cellStyle name="Заголовок 1" xfId="28" builtinId="16" customBuiltin="1"/>
    <cellStyle name="Заголовок 1 2" xfId="88" xr:uid="{00000000-0005-0000-0000-00006E000000}"/>
    <cellStyle name="Заголовок 1 3" xfId="2247" xr:uid="{00000000-0005-0000-0000-00006F000000}"/>
    <cellStyle name="Заголовок 2" xfId="29" builtinId="17" customBuiltin="1"/>
    <cellStyle name="Заголовок 2 2" xfId="89" xr:uid="{00000000-0005-0000-0000-000071000000}"/>
    <cellStyle name="Заголовок 2 3" xfId="2248" xr:uid="{00000000-0005-0000-0000-000072000000}"/>
    <cellStyle name="Заголовок 3" xfId="30" builtinId="18" customBuiltin="1"/>
    <cellStyle name="Заголовок 3 2" xfId="90" xr:uid="{00000000-0005-0000-0000-000074000000}"/>
    <cellStyle name="Заголовок 3 3" xfId="2249" xr:uid="{00000000-0005-0000-0000-000075000000}"/>
    <cellStyle name="Заголовок 4" xfId="31" builtinId="19" customBuiltin="1"/>
    <cellStyle name="Заголовок 4 2" xfId="91" xr:uid="{00000000-0005-0000-0000-000077000000}"/>
    <cellStyle name="Заголовок 4 3" xfId="2250" xr:uid="{00000000-0005-0000-0000-000078000000}"/>
    <cellStyle name="ЗаголовокСтолбца" xfId="2251" xr:uid="{00000000-0005-0000-0000-000079000000}"/>
    <cellStyle name="Значение" xfId="2252" xr:uid="{00000000-0005-0000-0000-00007A000000}"/>
    <cellStyle name="Итог" xfId="32" builtinId="25" customBuiltin="1"/>
    <cellStyle name="Итог 2" xfId="92" xr:uid="{00000000-0005-0000-0000-00007C000000}"/>
    <cellStyle name="Итог 3" xfId="2253" xr:uid="{00000000-0005-0000-0000-00007D000000}"/>
    <cellStyle name="Контрольная ячейка" xfId="33" builtinId="23" customBuiltin="1"/>
    <cellStyle name="Контрольная ячейка 2" xfId="93" xr:uid="{00000000-0005-0000-0000-00007F000000}"/>
    <cellStyle name="Контрольная ячейка 3" xfId="2254" xr:uid="{00000000-0005-0000-0000-000080000000}"/>
    <cellStyle name="Название" xfId="34" builtinId="15" customBuiltin="1"/>
    <cellStyle name="Название 2" xfId="94" xr:uid="{00000000-0005-0000-0000-000082000000}"/>
    <cellStyle name="Название 3" xfId="2255" xr:uid="{00000000-0005-0000-0000-000083000000}"/>
    <cellStyle name="Нейтральный" xfId="35" builtinId="28" customBuiltin="1"/>
    <cellStyle name="Нейтральный 2" xfId="95" xr:uid="{00000000-0005-0000-0000-000085000000}"/>
    <cellStyle name="Нейтральный 3" xfId="2256" xr:uid="{00000000-0005-0000-0000-000086000000}"/>
    <cellStyle name="Обычный" xfId="0" builtinId="0"/>
    <cellStyle name="Обычный 10" xfId="280" xr:uid="{00000000-0005-0000-0000-000088000000}"/>
    <cellStyle name="Обычный 10 2" xfId="2258" xr:uid="{00000000-0005-0000-0000-000089000000}"/>
    <cellStyle name="Обычный 10 3" xfId="2257" xr:uid="{00000000-0005-0000-0000-00008A000000}"/>
    <cellStyle name="Обычный 11" xfId="630" xr:uid="{00000000-0005-0000-0000-00008B000000}"/>
    <cellStyle name="Обычный 11 2" xfId="633" xr:uid="{00000000-0005-0000-0000-00008C000000}"/>
    <cellStyle name="Обычный 11 2 2" xfId="1327" xr:uid="{00000000-0005-0000-0000-00008D000000}"/>
    <cellStyle name="Обычный 11 2 3" xfId="2021" xr:uid="{00000000-0005-0000-0000-00008E000000}"/>
    <cellStyle name="Обычный 12" xfId="625" xr:uid="{00000000-0005-0000-0000-00008F000000}"/>
    <cellStyle name="Обычный 12 2" xfId="48" xr:uid="{00000000-0005-0000-0000-000090000000}"/>
    <cellStyle name="Обычный 12 2 2" xfId="2260" xr:uid="{00000000-0005-0000-0000-000091000000}"/>
    <cellStyle name="Обычный 12 3" xfId="1325" xr:uid="{00000000-0005-0000-0000-000092000000}"/>
    <cellStyle name="Обычный 12 3 2" xfId="2261" xr:uid="{00000000-0005-0000-0000-000093000000}"/>
    <cellStyle name="Обычный 12 3 3" xfId="2259" xr:uid="{00000000-0005-0000-0000-000094000000}"/>
    <cellStyle name="Обычный 12 4" xfId="2019" xr:uid="{00000000-0005-0000-0000-000095000000}"/>
    <cellStyle name="Обычный 13" xfId="2193" xr:uid="{00000000-0005-0000-0000-000096000000}"/>
    <cellStyle name="Обычный 14" xfId="2262" xr:uid="{00000000-0005-0000-0000-000097000000}"/>
    <cellStyle name="Обычный 14 2" xfId="2263" xr:uid="{00000000-0005-0000-0000-000098000000}"/>
    <cellStyle name="Обычный 14_UPDATE.WARM.CALC.INDEX.2015.TO.1.2.3" xfId="2264" xr:uid="{00000000-0005-0000-0000-000099000000}"/>
    <cellStyle name="Обычный 2" xfId="36" xr:uid="{00000000-0005-0000-0000-00009A000000}"/>
    <cellStyle name="Обычный 2 10 2" xfId="2266" xr:uid="{00000000-0005-0000-0000-00009B000000}"/>
    <cellStyle name="Обычный 2 2" xfId="628" xr:uid="{00000000-0005-0000-0000-00009C000000}"/>
    <cellStyle name="Обычный 2 2 2" xfId="2267" xr:uid="{00000000-0005-0000-0000-00009D000000}"/>
    <cellStyle name="Обычный 2 26 2" xfId="116" xr:uid="{00000000-0005-0000-0000-00009E000000}"/>
    <cellStyle name="Обычный 2 3" xfId="631" xr:uid="{00000000-0005-0000-0000-00009F000000}"/>
    <cellStyle name="Обычный 2 3 2" xfId="2268" xr:uid="{00000000-0005-0000-0000-0000A0000000}"/>
    <cellStyle name="Обычный 2 4" xfId="632" xr:uid="{00000000-0005-0000-0000-0000A1000000}"/>
    <cellStyle name="Обычный 2 5" xfId="627" xr:uid="{00000000-0005-0000-0000-0000A2000000}"/>
    <cellStyle name="Обычный 2 6" xfId="2269" xr:uid="{00000000-0005-0000-0000-0000A3000000}"/>
    <cellStyle name="Обычный 2 7" xfId="2270" xr:uid="{00000000-0005-0000-0000-0000A4000000}"/>
    <cellStyle name="Обычный 2 8" xfId="2271" xr:uid="{00000000-0005-0000-0000-0000A5000000}"/>
    <cellStyle name="Обычный 2 9" xfId="2265" xr:uid="{00000000-0005-0000-0000-0000A6000000}"/>
    <cellStyle name="Обычный 2_13 09 24 Баланс (3)" xfId="2272" xr:uid="{00000000-0005-0000-0000-0000A7000000}"/>
    <cellStyle name="Обычный 20" xfId="2273" xr:uid="{00000000-0005-0000-0000-0000A8000000}"/>
    <cellStyle name="Обычный 21" xfId="2274" xr:uid="{00000000-0005-0000-0000-0000A9000000}"/>
    <cellStyle name="Обычный 22" xfId="2275" xr:uid="{00000000-0005-0000-0000-0000AA000000}"/>
    <cellStyle name="Обычный 23" xfId="2276" xr:uid="{00000000-0005-0000-0000-0000AB000000}"/>
    <cellStyle name="Обычный 3" xfId="37" xr:uid="{00000000-0005-0000-0000-0000AC000000}"/>
    <cellStyle name="Обычный 3 2" xfId="57" xr:uid="{00000000-0005-0000-0000-0000AD000000}"/>
    <cellStyle name="Обычный 3 2 2" xfId="2278" xr:uid="{00000000-0005-0000-0000-0000AE000000}"/>
    <cellStyle name="Обычный 3 2 2 2" xfId="49" xr:uid="{00000000-0005-0000-0000-0000AF000000}"/>
    <cellStyle name="Обычный 3 21" xfId="103" xr:uid="{00000000-0005-0000-0000-0000B0000000}"/>
    <cellStyle name="Обычный 3 3" xfId="2279" xr:uid="{00000000-0005-0000-0000-0000B1000000}"/>
    <cellStyle name="Обычный 3 3 2" xfId="2280" xr:uid="{00000000-0005-0000-0000-0000B2000000}"/>
    <cellStyle name="Обычный 3 4" xfId="2277" xr:uid="{00000000-0005-0000-0000-0000B3000000}"/>
    <cellStyle name="Обычный 4" xfId="44" xr:uid="{00000000-0005-0000-0000-0000B4000000}"/>
    <cellStyle name="Обычный 4 2" xfId="56" xr:uid="{00000000-0005-0000-0000-0000B5000000}"/>
    <cellStyle name="Обычный 4 2 2" xfId="2282" xr:uid="{00000000-0005-0000-0000-0000B6000000}"/>
    <cellStyle name="Обычный 4 3" xfId="2281" xr:uid="{00000000-0005-0000-0000-0000B7000000}"/>
    <cellStyle name="Обычный 4_Справочники" xfId="2283" xr:uid="{00000000-0005-0000-0000-0000B8000000}"/>
    <cellStyle name="Обычный 5" xfId="45" xr:uid="{00000000-0005-0000-0000-0000B9000000}"/>
    <cellStyle name="Обычный 5 2" xfId="2284" xr:uid="{00000000-0005-0000-0000-0000BA000000}"/>
    <cellStyle name="Обычный 6" xfId="47" xr:uid="{00000000-0005-0000-0000-0000BB000000}"/>
    <cellStyle name="Обычный 6 10" xfId="281" xr:uid="{00000000-0005-0000-0000-0000BC000000}"/>
    <cellStyle name="Обычный 6 10 2" xfId="982" xr:uid="{00000000-0005-0000-0000-0000BD000000}"/>
    <cellStyle name="Обычный 6 10 3" xfId="1676" xr:uid="{00000000-0005-0000-0000-0000BE000000}"/>
    <cellStyle name="Обычный 6 11" xfId="452" xr:uid="{00000000-0005-0000-0000-0000BF000000}"/>
    <cellStyle name="Обычный 6 11 2" xfId="1153" xr:uid="{00000000-0005-0000-0000-0000C0000000}"/>
    <cellStyle name="Обычный 6 11 3" xfId="1847" xr:uid="{00000000-0005-0000-0000-0000C1000000}"/>
    <cellStyle name="Обычный 6 12" xfId="634" xr:uid="{00000000-0005-0000-0000-0000C2000000}"/>
    <cellStyle name="Обычный 6 12 2" xfId="1328" xr:uid="{00000000-0005-0000-0000-0000C3000000}"/>
    <cellStyle name="Обычный 6 12 3" xfId="2022" xr:uid="{00000000-0005-0000-0000-0000C4000000}"/>
    <cellStyle name="Обычный 6 13" xfId="804" xr:uid="{00000000-0005-0000-0000-0000C5000000}"/>
    <cellStyle name="Обычный 6 14" xfId="1498" xr:uid="{00000000-0005-0000-0000-0000C6000000}"/>
    <cellStyle name="Обычный 6 2" xfId="53" xr:uid="{00000000-0005-0000-0000-0000C7000000}"/>
    <cellStyle name="Обычный 6 2 10" xfId="111" xr:uid="{00000000-0005-0000-0000-0000C8000000}"/>
    <cellStyle name="Обычный 6 2 10 2" xfId="814" xr:uid="{00000000-0005-0000-0000-0000C9000000}"/>
    <cellStyle name="Обычный 6 2 10 3" xfId="1508" xr:uid="{00000000-0005-0000-0000-0000CA000000}"/>
    <cellStyle name="Обычный 6 2 11" xfId="284" xr:uid="{00000000-0005-0000-0000-0000CB000000}"/>
    <cellStyle name="Обычный 6 2 11 2" xfId="985" xr:uid="{00000000-0005-0000-0000-0000CC000000}"/>
    <cellStyle name="Обычный 6 2 11 3" xfId="1679" xr:uid="{00000000-0005-0000-0000-0000CD000000}"/>
    <cellStyle name="Обычный 6 2 12" xfId="455" xr:uid="{00000000-0005-0000-0000-0000CE000000}"/>
    <cellStyle name="Обычный 6 2 12 2" xfId="1156" xr:uid="{00000000-0005-0000-0000-0000CF000000}"/>
    <cellStyle name="Обычный 6 2 12 3" xfId="1850" xr:uid="{00000000-0005-0000-0000-0000D0000000}"/>
    <cellStyle name="Обычный 6 2 13" xfId="635" xr:uid="{00000000-0005-0000-0000-0000D1000000}"/>
    <cellStyle name="Обычный 6 2 13 2" xfId="1329" xr:uid="{00000000-0005-0000-0000-0000D2000000}"/>
    <cellStyle name="Обычный 6 2 13 3" xfId="2023" xr:uid="{00000000-0005-0000-0000-0000D3000000}"/>
    <cellStyle name="Обычный 6 2 14" xfId="807" xr:uid="{00000000-0005-0000-0000-0000D4000000}"/>
    <cellStyle name="Обычный 6 2 15" xfId="1501" xr:uid="{00000000-0005-0000-0000-0000D5000000}"/>
    <cellStyle name="Обычный 6 2 2" xfId="54" xr:uid="{00000000-0005-0000-0000-0000D6000000}"/>
    <cellStyle name="Обычный 6 2 2 10" xfId="285" xr:uid="{00000000-0005-0000-0000-0000D7000000}"/>
    <cellStyle name="Обычный 6 2 2 10 2" xfId="986" xr:uid="{00000000-0005-0000-0000-0000D8000000}"/>
    <cellStyle name="Обычный 6 2 2 10 3" xfId="1680" xr:uid="{00000000-0005-0000-0000-0000D9000000}"/>
    <cellStyle name="Обычный 6 2 2 11" xfId="456" xr:uid="{00000000-0005-0000-0000-0000DA000000}"/>
    <cellStyle name="Обычный 6 2 2 11 2" xfId="1157" xr:uid="{00000000-0005-0000-0000-0000DB000000}"/>
    <cellStyle name="Обычный 6 2 2 11 3" xfId="1851" xr:uid="{00000000-0005-0000-0000-0000DC000000}"/>
    <cellStyle name="Обычный 6 2 2 12" xfId="636" xr:uid="{00000000-0005-0000-0000-0000DD000000}"/>
    <cellStyle name="Обычный 6 2 2 12 2" xfId="1330" xr:uid="{00000000-0005-0000-0000-0000DE000000}"/>
    <cellStyle name="Обычный 6 2 2 12 3" xfId="2024" xr:uid="{00000000-0005-0000-0000-0000DF000000}"/>
    <cellStyle name="Обычный 6 2 2 13" xfId="808" xr:uid="{00000000-0005-0000-0000-0000E0000000}"/>
    <cellStyle name="Обычный 6 2 2 14" xfId="1502" xr:uid="{00000000-0005-0000-0000-0000E1000000}"/>
    <cellStyle name="Обычный 6 2 2 2" xfId="118" xr:uid="{00000000-0005-0000-0000-0000E2000000}"/>
    <cellStyle name="Обычный 6 2 2 2 10" xfId="1514" xr:uid="{00000000-0005-0000-0000-0000E3000000}"/>
    <cellStyle name="Обычный 6 2 2 2 2" xfId="135" xr:uid="{00000000-0005-0000-0000-0000E4000000}"/>
    <cellStyle name="Обычный 6 2 2 2 2 2" xfId="139" xr:uid="{00000000-0005-0000-0000-0000E5000000}"/>
    <cellStyle name="Обычный 6 2 2 2 2 2 2" xfId="140" xr:uid="{00000000-0005-0000-0000-0000E6000000}"/>
    <cellStyle name="Обычный 6 2 2 2 2 2 2 2" xfId="312" xr:uid="{00000000-0005-0000-0000-0000E7000000}"/>
    <cellStyle name="Обычный 6 2 2 2 2 2 2 2 2" xfId="1013" xr:uid="{00000000-0005-0000-0000-0000E8000000}"/>
    <cellStyle name="Обычный 6 2 2 2 2 2 2 2 3" xfId="1707" xr:uid="{00000000-0005-0000-0000-0000E9000000}"/>
    <cellStyle name="Обычный 6 2 2 2 2 2 2 3" xfId="483" xr:uid="{00000000-0005-0000-0000-0000EA000000}"/>
    <cellStyle name="Обычный 6 2 2 2 2 2 2 3 2" xfId="1184" xr:uid="{00000000-0005-0000-0000-0000EB000000}"/>
    <cellStyle name="Обычный 6 2 2 2 2 2 2 3 3" xfId="1878" xr:uid="{00000000-0005-0000-0000-0000EC000000}"/>
    <cellStyle name="Обычный 6 2 2 2 2 2 2 4" xfId="640" xr:uid="{00000000-0005-0000-0000-0000ED000000}"/>
    <cellStyle name="Обычный 6 2 2 2 2 2 2 4 2" xfId="1334" xr:uid="{00000000-0005-0000-0000-0000EE000000}"/>
    <cellStyle name="Обычный 6 2 2 2 2 2 2 4 3" xfId="2028" xr:uid="{00000000-0005-0000-0000-0000EF000000}"/>
    <cellStyle name="Обычный 6 2 2 2 2 2 2 5" xfId="842" xr:uid="{00000000-0005-0000-0000-0000F0000000}"/>
    <cellStyle name="Обычный 6 2 2 2 2 2 2 6" xfId="1536" xr:uid="{00000000-0005-0000-0000-0000F1000000}"/>
    <cellStyle name="Обычный 6 2 2 2 2 2 3" xfId="141" xr:uid="{00000000-0005-0000-0000-0000F2000000}"/>
    <cellStyle name="Обычный 6 2 2 2 2 2 3 2" xfId="313" xr:uid="{00000000-0005-0000-0000-0000F3000000}"/>
    <cellStyle name="Обычный 6 2 2 2 2 2 3 2 2" xfId="1014" xr:uid="{00000000-0005-0000-0000-0000F4000000}"/>
    <cellStyle name="Обычный 6 2 2 2 2 2 3 2 3" xfId="1708" xr:uid="{00000000-0005-0000-0000-0000F5000000}"/>
    <cellStyle name="Обычный 6 2 2 2 2 2 3 3" xfId="484" xr:uid="{00000000-0005-0000-0000-0000F6000000}"/>
    <cellStyle name="Обычный 6 2 2 2 2 2 3 3 2" xfId="1185" xr:uid="{00000000-0005-0000-0000-0000F7000000}"/>
    <cellStyle name="Обычный 6 2 2 2 2 2 3 3 3" xfId="1879" xr:uid="{00000000-0005-0000-0000-0000F8000000}"/>
    <cellStyle name="Обычный 6 2 2 2 2 2 3 4" xfId="641" xr:uid="{00000000-0005-0000-0000-0000F9000000}"/>
    <cellStyle name="Обычный 6 2 2 2 2 2 3 4 2" xfId="1335" xr:uid="{00000000-0005-0000-0000-0000FA000000}"/>
    <cellStyle name="Обычный 6 2 2 2 2 2 3 4 3" xfId="2029" xr:uid="{00000000-0005-0000-0000-0000FB000000}"/>
    <cellStyle name="Обычный 6 2 2 2 2 2 3 5" xfId="843" xr:uid="{00000000-0005-0000-0000-0000FC000000}"/>
    <cellStyle name="Обычный 6 2 2 2 2 2 3 6" xfId="1537" xr:uid="{00000000-0005-0000-0000-0000FD000000}"/>
    <cellStyle name="Обычный 6 2 2 2 2 2 4" xfId="311" xr:uid="{00000000-0005-0000-0000-0000FE000000}"/>
    <cellStyle name="Обычный 6 2 2 2 2 2 4 2" xfId="1012" xr:uid="{00000000-0005-0000-0000-0000FF000000}"/>
    <cellStyle name="Обычный 6 2 2 2 2 2 4 3" xfId="1706" xr:uid="{00000000-0005-0000-0000-000000010000}"/>
    <cellStyle name="Обычный 6 2 2 2 2 2 5" xfId="482" xr:uid="{00000000-0005-0000-0000-000001010000}"/>
    <cellStyle name="Обычный 6 2 2 2 2 2 5 2" xfId="1183" xr:uid="{00000000-0005-0000-0000-000002010000}"/>
    <cellStyle name="Обычный 6 2 2 2 2 2 5 3" xfId="1877" xr:uid="{00000000-0005-0000-0000-000003010000}"/>
    <cellStyle name="Обычный 6 2 2 2 2 2 6" xfId="639" xr:uid="{00000000-0005-0000-0000-000004010000}"/>
    <cellStyle name="Обычный 6 2 2 2 2 2 6 2" xfId="1333" xr:uid="{00000000-0005-0000-0000-000005010000}"/>
    <cellStyle name="Обычный 6 2 2 2 2 2 6 3" xfId="2027" xr:uid="{00000000-0005-0000-0000-000006010000}"/>
    <cellStyle name="Обычный 6 2 2 2 2 2 7" xfId="841" xr:uid="{00000000-0005-0000-0000-000007010000}"/>
    <cellStyle name="Обычный 6 2 2 2 2 2 8" xfId="1535" xr:uid="{00000000-0005-0000-0000-000008010000}"/>
    <cellStyle name="Обычный 6 2 2 2 2 3" xfId="142" xr:uid="{00000000-0005-0000-0000-000009010000}"/>
    <cellStyle name="Обычный 6 2 2 2 2 3 2" xfId="314" xr:uid="{00000000-0005-0000-0000-00000A010000}"/>
    <cellStyle name="Обычный 6 2 2 2 2 3 2 2" xfId="1015" xr:uid="{00000000-0005-0000-0000-00000B010000}"/>
    <cellStyle name="Обычный 6 2 2 2 2 3 2 3" xfId="1709" xr:uid="{00000000-0005-0000-0000-00000C010000}"/>
    <cellStyle name="Обычный 6 2 2 2 2 3 3" xfId="485" xr:uid="{00000000-0005-0000-0000-00000D010000}"/>
    <cellStyle name="Обычный 6 2 2 2 2 3 3 2" xfId="1186" xr:uid="{00000000-0005-0000-0000-00000E010000}"/>
    <cellStyle name="Обычный 6 2 2 2 2 3 3 3" xfId="1880" xr:uid="{00000000-0005-0000-0000-00000F010000}"/>
    <cellStyle name="Обычный 6 2 2 2 2 3 4" xfId="642" xr:uid="{00000000-0005-0000-0000-000010010000}"/>
    <cellStyle name="Обычный 6 2 2 2 2 3 4 2" xfId="1336" xr:uid="{00000000-0005-0000-0000-000011010000}"/>
    <cellStyle name="Обычный 6 2 2 2 2 3 4 3" xfId="2030" xr:uid="{00000000-0005-0000-0000-000012010000}"/>
    <cellStyle name="Обычный 6 2 2 2 2 3 5" xfId="844" xr:uid="{00000000-0005-0000-0000-000013010000}"/>
    <cellStyle name="Обычный 6 2 2 2 2 3 6" xfId="1538" xr:uid="{00000000-0005-0000-0000-000014010000}"/>
    <cellStyle name="Обычный 6 2 2 2 2 4" xfId="143" xr:uid="{00000000-0005-0000-0000-000015010000}"/>
    <cellStyle name="Обычный 6 2 2 2 2 4 2" xfId="315" xr:uid="{00000000-0005-0000-0000-000016010000}"/>
    <cellStyle name="Обычный 6 2 2 2 2 4 2 2" xfId="1016" xr:uid="{00000000-0005-0000-0000-000017010000}"/>
    <cellStyle name="Обычный 6 2 2 2 2 4 2 3" xfId="1710" xr:uid="{00000000-0005-0000-0000-000018010000}"/>
    <cellStyle name="Обычный 6 2 2 2 2 4 3" xfId="486" xr:uid="{00000000-0005-0000-0000-000019010000}"/>
    <cellStyle name="Обычный 6 2 2 2 2 4 3 2" xfId="1187" xr:uid="{00000000-0005-0000-0000-00001A010000}"/>
    <cellStyle name="Обычный 6 2 2 2 2 4 3 3" xfId="1881" xr:uid="{00000000-0005-0000-0000-00001B010000}"/>
    <cellStyle name="Обычный 6 2 2 2 2 4 4" xfId="643" xr:uid="{00000000-0005-0000-0000-00001C010000}"/>
    <cellStyle name="Обычный 6 2 2 2 2 4 4 2" xfId="1337" xr:uid="{00000000-0005-0000-0000-00001D010000}"/>
    <cellStyle name="Обычный 6 2 2 2 2 4 4 3" xfId="2031" xr:uid="{00000000-0005-0000-0000-00001E010000}"/>
    <cellStyle name="Обычный 6 2 2 2 2 4 5" xfId="845" xr:uid="{00000000-0005-0000-0000-00001F010000}"/>
    <cellStyle name="Обычный 6 2 2 2 2 4 6" xfId="1539" xr:uid="{00000000-0005-0000-0000-000020010000}"/>
    <cellStyle name="Обычный 6 2 2 2 2 5" xfId="307" xr:uid="{00000000-0005-0000-0000-000021010000}"/>
    <cellStyle name="Обычный 6 2 2 2 2 5 2" xfId="1008" xr:uid="{00000000-0005-0000-0000-000022010000}"/>
    <cellStyle name="Обычный 6 2 2 2 2 5 3" xfId="1702" xr:uid="{00000000-0005-0000-0000-000023010000}"/>
    <cellStyle name="Обычный 6 2 2 2 2 6" xfId="478" xr:uid="{00000000-0005-0000-0000-000024010000}"/>
    <cellStyle name="Обычный 6 2 2 2 2 6 2" xfId="1179" xr:uid="{00000000-0005-0000-0000-000025010000}"/>
    <cellStyle name="Обычный 6 2 2 2 2 6 3" xfId="1873" xr:uid="{00000000-0005-0000-0000-000026010000}"/>
    <cellStyle name="Обычный 6 2 2 2 2 7" xfId="638" xr:uid="{00000000-0005-0000-0000-000027010000}"/>
    <cellStyle name="Обычный 6 2 2 2 2 7 2" xfId="1332" xr:uid="{00000000-0005-0000-0000-000028010000}"/>
    <cellStyle name="Обычный 6 2 2 2 2 7 3" xfId="2026" xr:uid="{00000000-0005-0000-0000-000029010000}"/>
    <cellStyle name="Обычный 6 2 2 2 2 8" xfId="837" xr:uid="{00000000-0005-0000-0000-00002A010000}"/>
    <cellStyle name="Обычный 6 2 2 2 2 9" xfId="1531" xr:uid="{00000000-0005-0000-0000-00002B010000}"/>
    <cellStyle name="Обычный 6 2 2 2 3" xfId="137" xr:uid="{00000000-0005-0000-0000-00002C010000}"/>
    <cellStyle name="Обычный 6 2 2 2 3 2" xfId="144" xr:uid="{00000000-0005-0000-0000-00002D010000}"/>
    <cellStyle name="Обычный 6 2 2 2 3 2 2" xfId="316" xr:uid="{00000000-0005-0000-0000-00002E010000}"/>
    <cellStyle name="Обычный 6 2 2 2 3 2 2 2" xfId="1017" xr:uid="{00000000-0005-0000-0000-00002F010000}"/>
    <cellStyle name="Обычный 6 2 2 2 3 2 2 3" xfId="1711" xr:uid="{00000000-0005-0000-0000-000030010000}"/>
    <cellStyle name="Обычный 6 2 2 2 3 2 3" xfId="487" xr:uid="{00000000-0005-0000-0000-000031010000}"/>
    <cellStyle name="Обычный 6 2 2 2 3 2 3 2" xfId="1188" xr:uid="{00000000-0005-0000-0000-000032010000}"/>
    <cellStyle name="Обычный 6 2 2 2 3 2 3 3" xfId="1882" xr:uid="{00000000-0005-0000-0000-000033010000}"/>
    <cellStyle name="Обычный 6 2 2 2 3 2 4" xfId="645" xr:uid="{00000000-0005-0000-0000-000034010000}"/>
    <cellStyle name="Обычный 6 2 2 2 3 2 4 2" xfId="1339" xr:uid="{00000000-0005-0000-0000-000035010000}"/>
    <cellStyle name="Обычный 6 2 2 2 3 2 4 3" xfId="2033" xr:uid="{00000000-0005-0000-0000-000036010000}"/>
    <cellStyle name="Обычный 6 2 2 2 3 2 5" xfId="846" xr:uid="{00000000-0005-0000-0000-000037010000}"/>
    <cellStyle name="Обычный 6 2 2 2 3 2 6" xfId="1540" xr:uid="{00000000-0005-0000-0000-000038010000}"/>
    <cellStyle name="Обычный 6 2 2 2 3 3" xfId="145" xr:uid="{00000000-0005-0000-0000-000039010000}"/>
    <cellStyle name="Обычный 6 2 2 2 3 3 2" xfId="317" xr:uid="{00000000-0005-0000-0000-00003A010000}"/>
    <cellStyle name="Обычный 6 2 2 2 3 3 2 2" xfId="1018" xr:uid="{00000000-0005-0000-0000-00003B010000}"/>
    <cellStyle name="Обычный 6 2 2 2 3 3 2 3" xfId="1712" xr:uid="{00000000-0005-0000-0000-00003C010000}"/>
    <cellStyle name="Обычный 6 2 2 2 3 3 3" xfId="488" xr:uid="{00000000-0005-0000-0000-00003D010000}"/>
    <cellStyle name="Обычный 6 2 2 2 3 3 3 2" xfId="1189" xr:uid="{00000000-0005-0000-0000-00003E010000}"/>
    <cellStyle name="Обычный 6 2 2 2 3 3 3 3" xfId="1883" xr:uid="{00000000-0005-0000-0000-00003F010000}"/>
    <cellStyle name="Обычный 6 2 2 2 3 3 4" xfId="646" xr:uid="{00000000-0005-0000-0000-000040010000}"/>
    <cellStyle name="Обычный 6 2 2 2 3 3 4 2" xfId="1340" xr:uid="{00000000-0005-0000-0000-000041010000}"/>
    <cellStyle name="Обычный 6 2 2 2 3 3 4 3" xfId="2034" xr:uid="{00000000-0005-0000-0000-000042010000}"/>
    <cellStyle name="Обычный 6 2 2 2 3 3 5" xfId="847" xr:uid="{00000000-0005-0000-0000-000043010000}"/>
    <cellStyle name="Обычный 6 2 2 2 3 3 6" xfId="1541" xr:uid="{00000000-0005-0000-0000-000044010000}"/>
    <cellStyle name="Обычный 6 2 2 2 3 4" xfId="309" xr:uid="{00000000-0005-0000-0000-000045010000}"/>
    <cellStyle name="Обычный 6 2 2 2 3 4 2" xfId="1010" xr:uid="{00000000-0005-0000-0000-000046010000}"/>
    <cellStyle name="Обычный 6 2 2 2 3 4 3" xfId="1704" xr:uid="{00000000-0005-0000-0000-000047010000}"/>
    <cellStyle name="Обычный 6 2 2 2 3 5" xfId="480" xr:uid="{00000000-0005-0000-0000-000048010000}"/>
    <cellStyle name="Обычный 6 2 2 2 3 5 2" xfId="1181" xr:uid="{00000000-0005-0000-0000-000049010000}"/>
    <cellStyle name="Обычный 6 2 2 2 3 5 3" xfId="1875" xr:uid="{00000000-0005-0000-0000-00004A010000}"/>
    <cellStyle name="Обычный 6 2 2 2 3 6" xfId="644" xr:uid="{00000000-0005-0000-0000-00004B010000}"/>
    <cellStyle name="Обычный 6 2 2 2 3 6 2" xfId="1338" xr:uid="{00000000-0005-0000-0000-00004C010000}"/>
    <cellStyle name="Обычный 6 2 2 2 3 6 3" xfId="2032" xr:uid="{00000000-0005-0000-0000-00004D010000}"/>
    <cellStyle name="Обычный 6 2 2 2 3 7" xfId="839" xr:uid="{00000000-0005-0000-0000-00004E010000}"/>
    <cellStyle name="Обычный 6 2 2 2 3 8" xfId="1533" xr:uid="{00000000-0005-0000-0000-00004F010000}"/>
    <cellStyle name="Обычный 6 2 2 2 4" xfId="146" xr:uid="{00000000-0005-0000-0000-000050010000}"/>
    <cellStyle name="Обычный 6 2 2 2 4 2" xfId="318" xr:uid="{00000000-0005-0000-0000-000051010000}"/>
    <cellStyle name="Обычный 6 2 2 2 4 2 2" xfId="1019" xr:uid="{00000000-0005-0000-0000-000052010000}"/>
    <cellStyle name="Обычный 6 2 2 2 4 2 3" xfId="1713" xr:uid="{00000000-0005-0000-0000-000053010000}"/>
    <cellStyle name="Обычный 6 2 2 2 4 3" xfId="489" xr:uid="{00000000-0005-0000-0000-000054010000}"/>
    <cellStyle name="Обычный 6 2 2 2 4 3 2" xfId="1190" xr:uid="{00000000-0005-0000-0000-000055010000}"/>
    <cellStyle name="Обычный 6 2 2 2 4 3 3" xfId="1884" xr:uid="{00000000-0005-0000-0000-000056010000}"/>
    <cellStyle name="Обычный 6 2 2 2 4 4" xfId="647" xr:uid="{00000000-0005-0000-0000-000057010000}"/>
    <cellStyle name="Обычный 6 2 2 2 4 4 2" xfId="1341" xr:uid="{00000000-0005-0000-0000-000058010000}"/>
    <cellStyle name="Обычный 6 2 2 2 4 4 3" xfId="2035" xr:uid="{00000000-0005-0000-0000-000059010000}"/>
    <cellStyle name="Обычный 6 2 2 2 4 5" xfId="848" xr:uid="{00000000-0005-0000-0000-00005A010000}"/>
    <cellStyle name="Обычный 6 2 2 2 4 6" xfId="1542" xr:uid="{00000000-0005-0000-0000-00005B010000}"/>
    <cellStyle name="Обычный 6 2 2 2 5" xfId="147" xr:uid="{00000000-0005-0000-0000-00005C010000}"/>
    <cellStyle name="Обычный 6 2 2 2 5 2" xfId="319" xr:uid="{00000000-0005-0000-0000-00005D010000}"/>
    <cellStyle name="Обычный 6 2 2 2 5 2 2" xfId="1020" xr:uid="{00000000-0005-0000-0000-00005E010000}"/>
    <cellStyle name="Обычный 6 2 2 2 5 2 3" xfId="1714" xr:uid="{00000000-0005-0000-0000-00005F010000}"/>
    <cellStyle name="Обычный 6 2 2 2 5 3" xfId="490" xr:uid="{00000000-0005-0000-0000-000060010000}"/>
    <cellStyle name="Обычный 6 2 2 2 5 3 2" xfId="1191" xr:uid="{00000000-0005-0000-0000-000061010000}"/>
    <cellStyle name="Обычный 6 2 2 2 5 3 3" xfId="1885" xr:uid="{00000000-0005-0000-0000-000062010000}"/>
    <cellStyle name="Обычный 6 2 2 2 5 4" xfId="648" xr:uid="{00000000-0005-0000-0000-000063010000}"/>
    <cellStyle name="Обычный 6 2 2 2 5 4 2" xfId="1342" xr:uid="{00000000-0005-0000-0000-000064010000}"/>
    <cellStyle name="Обычный 6 2 2 2 5 4 3" xfId="2036" xr:uid="{00000000-0005-0000-0000-000065010000}"/>
    <cellStyle name="Обычный 6 2 2 2 5 5" xfId="849" xr:uid="{00000000-0005-0000-0000-000066010000}"/>
    <cellStyle name="Обычный 6 2 2 2 5 6" xfId="1543" xr:uid="{00000000-0005-0000-0000-000067010000}"/>
    <cellStyle name="Обычный 6 2 2 2 6" xfId="290" xr:uid="{00000000-0005-0000-0000-000068010000}"/>
    <cellStyle name="Обычный 6 2 2 2 6 2" xfId="991" xr:uid="{00000000-0005-0000-0000-000069010000}"/>
    <cellStyle name="Обычный 6 2 2 2 6 3" xfId="1685" xr:uid="{00000000-0005-0000-0000-00006A010000}"/>
    <cellStyle name="Обычный 6 2 2 2 7" xfId="461" xr:uid="{00000000-0005-0000-0000-00006B010000}"/>
    <cellStyle name="Обычный 6 2 2 2 7 2" xfId="1162" xr:uid="{00000000-0005-0000-0000-00006C010000}"/>
    <cellStyle name="Обычный 6 2 2 2 7 3" xfId="1856" xr:uid="{00000000-0005-0000-0000-00006D010000}"/>
    <cellStyle name="Обычный 6 2 2 2 8" xfId="637" xr:uid="{00000000-0005-0000-0000-00006E010000}"/>
    <cellStyle name="Обычный 6 2 2 2 8 2" xfId="1331" xr:uid="{00000000-0005-0000-0000-00006F010000}"/>
    <cellStyle name="Обычный 6 2 2 2 8 3" xfId="2025" xr:uid="{00000000-0005-0000-0000-000070010000}"/>
    <cellStyle name="Обычный 6 2 2 2 9" xfId="820" xr:uid="{00000000-0005-0000-0000-000071010000}"/>
    <cellStyle name="Обычный 6 2 2 3" xfId="130" xr:uid="{00000000-0005-0000-0000-000072010000}"/>
    <cellStyle name="Обычный 6 2 2 3 2" xfId="148" xr:uid="{00000000-0005-0000-0000-000073010000}"/>
    <cellStyle name="Обычный 6 2 2 3 2 2" xfId="149" xr:uid="{00000000-0005-0000-0000-000074010000}"/>
    <cellStyle name="Обычный 6 2 2 3 2 2 2" xfId="321" xr:uid="{00000000-0005-0000-0000-000075010000}"/>
    <cellStyle name="Обычный 6 2 2 3 2 2 2 2" xfId="1022" xr:uid="{00000000-0005-0000-0000-000076010000}"/>
    <cellStyle name="Обычный 6 2 2 3 2 2 2 3" xfId="1716" xr:uid="{00000000-0005-0000-0000-000077010000}"/>
    <cellStyle name="Обычный 6 2 2 3 2 2 3" xfId="492" xr:uid="{00000000-0005-0000-0000-000078010000}"/>
    <cellStyle name="Обычный 6 2 2 3 2 2 3 2" xfId="1193" xr:uid="{00000000-0005-0000-0000-000079010000}"/>
    <cellStyle name="Обычный 6 2 2 3 2 2 3 3" xfId="1887" xr:uid="{00000000-0005-0000-0000-00007A010000}"/>
    <cellStyle name="Обычный 6 2 2 3 2 2 4" xfId="651" xr:uid="{00000000-0005-0000-0000-00007B010000}"/>
    <cellStyle name="Обычный 6 2 2 3 2 2 4 2" xfId="1345" xr:uid="{00000000-0005-0000-0000-00007C010000}"/>
    <cellStyle name="Обычный 6 2 2 3 2 2 4 3" xfId="2039" xr:uid="{00000000-0005-0000-0000-00007D010000}"/>
    <cellStyle name="Обычный 6 2 2 3 2 2 5" xfId="851" xr:uid="{00000000-0005-0000-0000-00007E010000}"/>
    <cellStyle name="Обычный 6 2 2 3 2 2 6" xfId="1545" xr:uid="{00000000-0005-0000-0000-00007F010000}"/>
    <cellStyle name="Обычный 6 2 2 3 2 3" xfId="150" xr:uid="{00000000-0005-0000-0000-000080010000}"/>
    <cellStyle name="Обычный 6 2 2 3 2 3 2" xfId="322" xr:uid="{00000000-0005-0000-0000-000081010000}"/>
    <cellStyle name="Обычный 6 2 2 3 2 3 2 2" xfId="1023" xr:uid="{00000000-0005-0000-0000-000082010000}"/>
    <cellStyle name="Обычный 6 2 2 3 2 3 2 3" xfId="1717" xr:uid="{00000000-0005-0000-0000-000083010000}"/>
    <cellStyle name="Обычный 6 2 2 3 2 3 3" xfId="493" xr:uid="{00000000-0005-0000-0000-000084010000}"/>
    <cellStyle name="Обычный 6 2 2 3 2 3 3 2" xfId="1194" xr:uid="{00000000-0005-0000-0000-000085010000}"/>
    <cellStyle name="Обычный 6 2 2 3 2 3 3 3" xfId="1888" xr:uid="{00000000-0005-0000-0000-000086010000}"/>
    <cellStyle name="Обычный 6 2 2 3 2 3 4" xfId="652" xr:uid="{00000000-0005-0000-0000-000087010000}"/>
    <cellStyle name="Обычный 6 2 2 3 2 3 4 2" xfId="1346" xr:uid="{00000000-0005-0000-0000-000088010000}"/>
    <cellStyle name="Обычный 6 2 2 3 2 3 4 3" xfId="2040" xr:uid="{00000000-0005-0000-0000-000089010000}"/>
    <cellStyle name="Обычный 6 2 2 3 2 3 5" xfId="852" xr:uid="{00000000-0005-0000-0000-00008A010000}"/>
    <cellStyle name="Обычный 6 2 2 3 2 3 6" xfId="1546" xr:uid="{00000000-0005-0000-0000-00008B010000}"/>
    <cellStyle name="Обычный 6 2 2 3 2 4" xfId="320" xr:uid="{00000000-0005-0000-0000-00008C010000}"/>
    <cellStyle name="Обычный 6 2 2 3 2 4 2" xfId="1021" xr:uid="{00000000-0005-0000-0000-00008D010000}"/>
    <cellStyle name="Обычный 6 2 2 3 2 4 3" xfId="1715" xr:uid="{00000000-0005-0000-0000-00008E010000}"/>
    <cellStyle name="Обычный 6 2 2 3 2 5" xfId="491" xr:uid="{00000000-0005-0000-0000-00008F010000}"/>
    <cellStyle name="Обычный 6 2 2 3 2 5 2" xfId="1192" xr:uid="{00000000-0005-0000-0000-000090010000}"/>
    <cellStyle name="Обычный 6 2 2 3 2 5 3" xfId="1886" xr:uid="{00000000-0005-0000-0000-000091010000}"/>
    <cellStyle name="Обычный 6 2 2 3 2 6" xfId="650" xr:uid="{00000000-0005-0000-0000-000092010000}"/>
    <cellStyle name="Обычный 6 2 2 3 2 6 2" xfId="1344" xr:uid="{00000000-0005-0000-0000-000093010000}"/>
    <cellStyle name="Обычный 6 2 2 3 2 6 3" xfId="2038" xr:uid="{00000000-0005-0000-0000-000094010000}"/>
    <cellStyle name="Обычный 6 2 2 3 2 7" xfId="850" xr:uid="{00000000-0005-0000-0000-000095010000}"/>
    <cellStyle name="Обычный 6 2 2 3 2 8" xfId="1544" xr:uid="{00000000-0005-0000-0000-000096010000}"/>
    <cellStyle name="Обычный 6 2 2 3 3" xfId="151" xr:uid="{00000000-0005-0000-0000-000097010000}"/>
    <cellStyle name="Обычный 6 2 2 3 3 2" xfId="323" xr:uid="{00000000-0005-0000-0000-000098010000}"/>
    <cellStyle name="Обычный 6 2 2 3 3 2 2" xfId="1024" xr:uid="{00000000-0005-0000-0000-000099010000}"/>
    <cellStyle name="Обычный 6 2 2 3 3 2 3" xfId="1718" xr:uid="{00000000-0005-0000-0000-00009A010000}"/>
    <cellStyle name="Обычный 6 2 2 3 3 3" xfId="494" xr:uid="{00000000-0005-0000-0000-00009B010000}"/>
    <cellStyle name="Обычный 6 2 2 3 3 3 2" xfId="1195" xr:uid="{00000000-0005-0000-0000-00009C010000}"/>
    <cellStyle name="Обычный 6 2 2 3 3 3 3" xfId="1889" xr:uid="{00000000-0005-0000-0000-00009D010000}"/>
    <cellStyle name="Обычный 6 2 2 3 3 4" xfId="653" xr:uid="{00000000-0005-0000-0000-00009E010000}"/>
    <cellStyle name="Обычный 6 2 2 3 3 4 2" xfId="1347" xr:uid="{00000000-0005-0000-0000-00009F010000}"/>
    <cellStyle name="Обычный 6 2 2 3 3 4 3" xfId="2041" xr:uid="{00000000-0005-0000-0000-0000A0010000}"/>
    <cellStyle name="Обычный 6 2 2 3 3 5" xfId="853" xr:uid="{00000000-0005-0000-0000-0000A1010000}"/>
    <cellStyle name="Обычный 6 2 2 3 3 6" xfId="1547" xr:uid="{00000000-0005-0000-0000-0000A2010000}"/>
    <cellStyle name="Обычный 6 2 2 3 4" xfId="152" xr:uid="{00000000-0005-0000-0000-0000A3010000}"/>
    <cellStyle name="Обычный 6 2 2 3 4 2" xfId="324" xr:uid="{00000000-0005-0000-0000-0000A4010000}"/>
    <cellStyle name="Обычный 6 2 2 3 4 2 2" xfId="1025" xr:uid="{00000000-0005-0000-0000-0000A5010000}"/>
    <cellStyle name="Обычный 6 2 2 3 4 2 3" xfId="1719" xr:uid="{00000000-0005-0000-0000-0000A6010000}"/>
    <cellStyle name="Обычный 6 2 2 3 4 3" xfId="495" xr:uid="{00000000-0005-0000-0000-0000A7010000}"/>
    <cellStyle name="Обычный 6 2 2 3 4 3 2" xfId="1196" xr:uid="{00000000-0005-0000-0000-0000A8010000}"/>
    <cellStyle name="Обычный 6 2 2 3 4 3 3" xfId="1890" xr:uid="{00000000-0005-0000-0000-0000A9010000}"/>
    <cellStyle name="Обычный 6 2 2 3 4 4" xfId="654" xr:uid="{00000000-0005-0000-0000-0000AA010000}"/>
    <cellStyle name="Обычный 6 2 2 3 4 4 2" xfId="1348" xr:uid="{00000000-0005-0000-0000-0000AB010000}"/>
    <cellStyle name="Обычный 6 2 2 3 4 4 3" xfId="2042" xr:uid="{00000000-0005-0000-0000-0000AC010000}"/>
    <cellStyle name="Обычный 6 2 2 3 4 5" xfId="854" xr:uid="{00000000-0005-0000-0000-0000AD010000}"/>
    <cellStyle name="Обычный 6 2 2 3 4 6" xfId="1548" xr:uid="{00000000-0005-0000-0000-0000AE010000}"/>
    <cellStyle name="Обычный 6 2 2 3 5" xfId="302" xr:uid="{00000000-0005-0000-0000-0000AF010000}"/>
    <cellStyle name="Обычный 6 2 2 3 5 2" xfId="1003" xr:uid="{00000000-0005-0000-0000-0000B0010000}"/>
    <cellStyle name="Обычный 6 2 2 3 5 3" xfId="1697" xr:uid="{00000000-0005-0000-0000-0000B1010000}"/>
    <cellStyle name="Обычный 6 2 2 3 6" xfId="473" xr:uid="{00000000-0005-0000-0000-0000B2010000}"/>
    <cellStyle name="Обычный 6 2 2 3 6 2" xfId="1174" xr:uid="{00000000-0005-0000-0000-0000B3010000}"/>
    <cellStyle name="Обычный 6 2 2 3 6 3" xfId="1868" xr:uid="{00000000-0005-0000-0000-0000B4010000}"/>
    <cellStyle name="Обычный 6 2 2 3 7" xfId="649" xr:uid="{00000000-0005-0000-0000-0000B5010000}"/>
    <cellStyle name="Обычный 6 2 2 3 7 2" xfId="1343" xr:uid="{00000000-0005-0000-0000-0000B6010000}"/>
    <cellStyle name="Обычный 6 2 2 3 7 3" xfId="2037" xr:uid="{00000000-0005-0000-0000-0000B7010000}"/>
    <cellStyle name="Обычный 6 2 2 3 8" xfId="832" xr:uid="{00000000-0005-0000-0000-0000B8010000}"/>
    <cellStyle name="Обычный 6 2 2 3 9" xfId="1526" xr:uid="{00000000-0005-0000-0000-0000B9010000}"/>
    <cellStyle name="Обычный 6 2 2 4" xfId="123" xr:uid="{00000000-0005-0000-0000-0000BA010000}"/>
    <cellStyle name="Обычный 6 2 2 4 2" xfId="153" xr:uid="{00000000-0005-0000-0000-0000BB010000}"/>
    <cellStyle name="Обычный 6 2 2 4 2 2" xfId="154" xr:uid="{00000000-0005-0000-0000-0000BC010000}"/>
    <cellStyle name="Обычный 6 2 2 4 2 2 2" xfId="326" xr:uid="{00000000-0005-0000-0000-0000BD010000}"/>
    <cellStyle name="Обычный 6 2 2 4 2 2 2 2" xfId="1027" xr:uid="{00000000-0005-0000-0000-0000BE010000}"/>
    <cellStyle name="Обычный 6 2 2 4 2 2 2 3" xfId="1721" xr:uid="{00000000-0005-0000-0000-0000BF010000}"/>
    <cellStyle name="Обычный 6 2 2 4 2 2 3" xfId="497" xr:uid="{00000000-0005-0000-0000-0000C0010000}"/>
    <cellStyle name="Обычный 6 2 2 4 2 2 3 2" xfId="1198" xr:uid="{00000000-0005-0000-0000-0000C1010000}"/>
    <cellStyle name="Обычный 6 2 2 4 2 2 3 3" xfId="1892" xr:uid="{00000000-0005-0000-0000-0000C2010000}"/>
    <cellStyle name="Обычный 6 2 2 4 2 2 4" xfId="657" xr:uid="{00000000-0005-0000-0000-0000C3010000}"/>
    <cellStyle name="Обычный 6 2 2 4 2 2 4 2" xfId="1351" xr:uid="{00000000-0005-0000-0000-0000C4010000}"/>
    <cellStyle name="Обычный 6 2 2 4 2 2 4 3" xfId="2045" xr:uid="{00000000-0005-0000-0000-0000C5010000}"/>
    <cellStyle name="Обычный 6 2 2 4 2 2 5" xfId="856" xr:uid="{00000000-0005-0000-0000-0000C6010000}"/>
    <cellStyle name="Обычный 6 2 2 4 2 2 6" xfId="1550" xr:uid="{00000000-0005-0000-0000-0000C7010000}"/>
    <cellStyle name="Обычный 6 2 2 4 2 3" xfId="155" xr:uid="{00000000-0005-0000-0000-0000C8010000}"/>
    <cellStyle name="Обычный 6 2 2 4 2 3 2" xfId="327" xr:uid="{00000000-0005-0000-0000-0000C9010000}"/>
    <cellStyle name="Обычный 6 2 2 4 2 3 2 2" xfId="1028" xr:uid="{00000000-0005-0000-0000-0000CA010000}"/>
    <cellStyle name="Обычный 6 2 2 4 2 3 2 3" xfId="1722" xr:uid="{00000000-0005-0000-0000-0000CB010000}"/>
    <cellStyle name="Обычный 6 2 2 4 2 3 3" xfId="498" xr:uid="{00000000-0005-0000-0000-0000CC010000}"/>
    <cellStyle name="Обычный 6 2 2 4 2 3 3 2" xfId="1199" xr:uid="{00000000-0005-0000-0000-0000CD010000}"/>
    <cellStyle name="Обычный 6 2 2 4 2 3 3 3" xfId="1893" xr:uid="{00000000-0005-0000-0000-0000CE010000}"/>
    <cellStyle name="Обычный 6 2 2 4 2 3 4" xfId="658" xr:uid="{00000000-0005-0000-0000-0000CF010000}"/>
    <cellStyle name="Обычный 6 2 2 4 2 3 4 2" xfId="1352" xr:uid="{00000000-0005-0000-0000-0000D0010000}"/>
    <cellStyle name="Обычный 6 2 2 4 2 3 4 3" xfId="2046" xr:uid="{00000000-0005-0000-0000-0000D1010000}"/>
    <cellStyle name="Обычный 6 2 2 4 2 3 5" xfId="857" xr:uid="{00000000-0005-0000-0000-0000D2010000}"/>
    <cellStyle name="Обычный 6 2 2 4 2 3 6" xfId="1551" xr:uid="{00000000-0005-0000-0000-0000D3010000}"/>
    <cellStyle name="Обычный 6 2 2 4 2 4" xfId="325" xr:uid="{00000000-0005-0000-0000-0000D4010000}"/>
    <cellStyle name="Обычный 6 2 2 4 2 4 2" xfId="1026" xr:uid="{00000000-0005-0000-0000-0000D5010000}"/>
    <cellStyle name="Обычный 6 2 2 4 2 4 3" xfId="1720" xr:uid="{00000000-0005-0000-0000-0000D6010000}"/>
    <cellStyle name="Обычный 6 2 2 4 2 5" xfId="496" xr:uid="{00000000-0005-0000-0000-0000D7010000}"/>
    <cellStyle name="Обычный 6 2 2 4 2 5 2" xfId="1197" xr:uid="{00000000-0005-0000-0000-0000D8010000}"/>
    <cellStyle name="Обычный 6 2 2 4 2 5 3" xfId="1891" xr:uid="{00000000-0005-0000-0000-0000D9010000}"/>
    <cellStyle name="Обычный 6 2 2 4 2 6" xfId="656" xr:uid="{00000000-0005-0000-0000-0000DA010000}"/>
    <cellStyle name="Обычный 6 2 2 4 2 6 2" xfId="1350" xr:uid="{00000000-0005-0000-0000-0000DB010000}"/>
    <cellStyle name="Обычный 6 2 2 4 2 6 3" xfId="2044" xr:uid="{00000000-0005-0000-0000-0000DC010000}"/>
    <cellStyle name="Обычный 6 2 2 4 2 7" xfId="855" xr:uid="{00000000-0005-0000-0000-0000DD010000}"/>
    <cellStyle name="Обычный 6 2 2 4 2 8" xfId="1549" xr:uid="{00000000-0005-0000-0000-0000DE010000}"/>
    <cellStyle name="Обычный 6 2 2 4 3" xfId="156" xr:uid="{00000000-0005-0000-0000-0000DF010000}"/>
    <cellStyle name="Обычный 6 2 2 4 3 2" xfId="328" xr:uid="{00000000-0005-0000-0000-0000E0010000}"/>
    <cellStyle name="Обычный 6 2 2 4 3 2 2" xfId="1029" xr:uid="{00000000-0005-0000-0000-0000E1010000}"/>
    <cellStyle name="Обычный 6 2 2 4 3 2 3" xfId="1723" xr:uid="{00000000-0005-0000-0000-0000E2010000}"/>
    <cellStyle name="Обычный 6 2 2 4 3 3" xfId="499" xr:uid="{00000000-0005-0000-0000-0000E3010000}"/>
    <cellStyle name="Обычный 6 2 2 4 3 3 2" xfId="1200" xr:uid="{00000000-0005-0000-0000-0000E4010000}"/>
    <cellStyle name="Обычный 6 2 2 4 3 3 3" xfId="1894" xr:uid="{00000000-0005-0000-0000-0000E5010000}"/>
    <cellStyle name="Обычный 6 2 2 4 3 4" xfId="659" xr:uid="{00000000-0005-0000-0000-0000E6010000}"/>
    <cellStyle name="Обычный 6 2 2 4 3 4 2" xfId="1353" xr:uid="{00000000-0005-0000-0000-0000E7010000}"/>
    <cellStyle name="Обычный 6 2 2 4 3 4 3" xfId="2047" xr:uid="{00000000-0005-0000-0000-0000E8010000}"/>
    <cellStyle name="Обычный 6 2 2 4 3 5" xfId="858" xr:uid="{00000000-0005-0000-0000-0000E9010000}"/>
    <cellStyle name="Обычный 6 2 2 4 3 6" xfId="1552" xr:uid="{00000000-0005-0000-0000-0000EA010000}"/>
    <cellStyle name="Обычный 6 2 2 4 4" xfId="157" xr:uid="{00000000-0005-0000-0000-0000EB010000}"/>
    <cellStyle name="Обычный 6 2 2 4 4 2" xfId="329" xr:uid="{00000000-0005-0000-0000-0000EC010000}"/>
    <cellStyle name="Обычный 6 2 2 4 4 2 2" xfId="1030" xr:uid="{00000000-0005-0000-0000-0000ED010000}"/>
    <cellStyle name="Обычный 6 2 2 4 4 2 3" xfId="1724" xr:uid="{00000000-0005-0000-0000-0000EE010000}"/>
    <cellStyle name="Обычный 6 2 2 4 4 3" xfId="500" xr:uid="{00000000-0005-0000-0000-0000EF010000}"/>
    <cellStyle name="Обычный 6 2 2 4 4 3 2" xfId="1201" xr:uid="{00000000-0005-0000-0000-0000F0010000}"/>
    <cellStyle name="Обычный 6 2 2 4 4 3 3" xfId="1895" xr:uid="{00000000-0005-0000-0000-0000F1010000}"/>
    <cellStyle name="Обычный 6 2 2 4 4 4" xfId="660" xr:uid="{00000000-0005-0000-0000-0000F2010000}"/>
    <cellStyle name="Обычный 6 2 2 4 4 4 2" xfId="1354" xr:uid="{00000000-0005-0000-0000-0000F3010000}"/>
    <cellStyle name="Обычный 6 2 2 4 4 4 3" xfId="2048" xr:uid="{00000000-0005-0000-0000-0000F4010000}"/>
    <cellStyle name="Обычный 6 2 2 4 4 5" xfId="859" xr:uid="{00000000-0005-0000-0000-0000F5010000}"/>
    <cellStyle name="Обычный 6 2 2 4 4 6" xfId="1553" xr:uid="{00000000-0005-0000-0000-0000F6010000}"/>
    <cellStyle name="Обычный 6 2 2 4 5" xfId="295" xr:uid="{00000000-0005-0000-0000-0000F7010000}"/>
    <cellStyle name="Обычный 6 2 2 4 5 2" xfId="996" xr:uid="{00000000-0005-0000-0000-0000F8010000}"/>
    <cellStyle name="Обычный 6 2 2 4 5 3" xfId="1690" xr:uid="{00000000-0005-0000-0000-0000F9010000}"/>
    <cellStyle name="Обычный 6 2 2 4 6" xfId="466" xr:uid="{00000000-0005-0000-0000-0000FA010000}"/>
    <cellStyle name="Обычный 6 2 2 4 6 2" xfId="1167" xr:uid="{00000000-0005-0000-0000-0000FB010000}"/>
    <cellStyle name="Обычный 6 2 2 4 6 3" xfId="1861" xr:uid="{00000000-0005-0000-0000-0000FC010000}"/>
    <cellStyle name="Обычный 6 2 2 4 7" xfId="655" xr:uid="{00000000-0005-0000-0000-0000FD010000}"/>
    <cellStyle name="Обычный 6 2 2 4 7 2" xfId="1349" xr:uid="{00000000-0005-0000-0000-0000FE010000}"/>
    <cellStyle name="Обычный 6 2 2 4 7 3" xfId="2043" xr:uid="{00000000-0005-0000-0000-0000FF010000}"/>
    <cellStyle name="Обычный 6 2 2 4 8" xfId="825" xr:uid="{00000000-0005-0000-0000-000000020000}"/>
    <cellStyle name="Обычный 6 2 2 4 9" xfId="1519" xr:uid="{00000000-0005-0000-0000-000001020000}"/>
    <cellStyle name="Обычный 6 2 2 5" xfId="158" xr:uid="{00000000-0005-0000-0000-000002020000}"/>
    <cellStyle name="Обычный 6 2 2 5 2" xfId="159" xr:uid="{00000000-0005-0000-0000-000003020000}"/>
    <cellStyle name="Обычный 6 2 2 5 2 2" xfId="331" xr:uid="{00000000-0005-0000-0000-000004020000}"/>
    <cellStyle name="Обычный 6 2 2 5 2 2 2" xfId="1032" xr:uid="{00000000-0005-0000-0000-000005020000}"/>
    <cellStyle name="Обычный 6 2 2 5 2 2 3" xfId="1726" xr:uid="{00000000-0005-0000-0000-000006020000}"/>
    <cellStyle name="Обычный 6 2 2 5 2 3" xfId="502" xr:uid="{00000000-0005-0000-0000-000007020000}"/>
    <cellStyle name="Обычный 6 2 2 5 2 3 2" xfId="1203" xr:uid="{00000000-0005-0000-0000-000008020000}"/>
    <cellStyle name="Обычный 6 2 2 5 2 3 3" xfId="1897" xr:uid="{00000000-0005-0000-0000-000009020000}"/>
    <cellStyle name="Обычный 6 2 2 5 2 4" xfId="662" xr:uid="{00000000-0005-0000-0000-00000A020000}"/>
    <cellStyle name="Обычный 6 2 2 5 2 4 2" xfId="1356" xr:uid="{00000000-0005-0000-0000-00000B020000}"/>
    <cellStyle name="Обычный 6 2 2 5 2 4 3" xfId="2050" xr:uid="{00000000-0005-0000-0000-00000C020000}"/>
    <cellStyle name="Обычный 6 2 2 5 2 5" xfId="861" xr:uid="{00000000-0005-0000-0000-00000D020000}"/>
    <cellStyle name="Обычный 6 2 2 5 2 6" xfId="1555" xr:uid="{00000000-0005-0000-0000-00000E020000}"/>
    <cellStyle name="Обычный 6 2 2 5 3" xfId="160" xr:uid="{00000000-0005-0000-0000-00000F020000}"/>
    <cellStyle name="Обычный 6 2 2 5 3 2" xfId="332" xr:uid="{00000000-0005-0000-0000-000010020000}"/>
    <cellStyle name="Обычный 6 2 2 5 3 2 2" xfId="1033" xr:uid="{00000000-0005-0000-0000-000011020000}"/>
    <cellStyle name="Обычный 6 2 2 5 3 2 3" xfId="1727" xr:uid="{00000000-0005-0000-0000-000012020000}"/>
    <cellStyle name="Обычный 6 2 2 5 3 3" xfId="503" xr:uid="{00000000-0005-0000-0000-000013020000}"/>
    <cellStyle name="Обычный 6 2 2 5 3 3 2" xfId="1204" xr:uid="{00000000-0005-0000-0000-000014020000}"/>
    <cellStyle name="Обычный 6 2 2 5 3 3 3" xfId="1898" xr:uid="{00000000-0005-0000-0000-000015020000}"/>
    <cellStyle name="Обычный 6 2 2 5 3 4" xfId="663" xr:uid="{00000000-0005-0000-0000-000016020000}"/>
    <cellStyle name="Обычный 6 2 2 5 3 4 2" xfId="1357" xr:uid="{00000000-0005-0000-0000-000017020000}"/>
    <cellStyle name="Обычный 6 2 2 5 3 4 3" xfId="2051" xr:uid="{00000000-0005-0000-0000-000018020000}"/>
    <cellStyle name="Обычный 6 2 2 5 3 5" xfId="862" xr:uid="{00000000-0005-0000-0000-000019020000}"/>
    <cellStyle name="Обычный 6 2 2 5 3 6" xfId="1556" xr:uid="{00000000-0005-0000-0000-00001A020000}"/>
    <cellStyle name="Обычный 6 2 2 5 4" xfId="330" xr:uid="{00000000-0005-0000-0000-00001B020000}"/>
    <cellStyle name="Обычный 6 2 2 5 4 2" xfId="1031" xr:uid="{00000000-0005-0000-0000-00001C020000}"/>
    <cellStyle name="Обычный 6 2 2 5 4 3" xfId="1725" xr:uid="{00000000-0005-0000-0000-00001D020000}"/>
    <cellStyle name="Обычный 6 2 2 5 5" xfId="501" xr:uid="{00000000-0005-0000-0000-00001E020000}"/>
    <cellStyle name="Обычный 6 2 2 5 5 2" xfId="1202" xr:uid="{00000000-0005-0000-0000-00001F020000}"/>
    <cellStyle name="Обычный 6 2 2 5 5 3" xfId="1896" xr:uid="{00000000-0005-0000-0000-000020020000}"/>
    <cellStyle name="Обычный 6 2 2 5 6" xfId="661" xr:uid="{00000000-0005-0000-0000-000021020000}"/>
    <cellStyle name="Обычный 6 2 2 5 6 2" xfId="1355" xr:uid="{00000000-0005-0000-0000-000022020000}"/>
    <cellStyle name="Обычный 6 2 2 5 6 3" xfId="2049" xr:uid="{00000000-0005-0000-0000-000023020000}"/>
    <cellStyle name="Обычный 6 2 2 5 7" xfId="860" xr:uid="{00000000-0005-0000-0000-000024020000}"/>
    <cellStyle name="Обычный 6 2 2 5 8" xfId="1554" xr:uid="{00000000-0005-0000-0000-000025020000}"/>
    <cellStyle name="Обычный 6 2 2 6" xfId="161" xr:uid="{00000000-0005-0000-0000-000026020000}"/>
    <cellStyle name="Обычный 6 2 2 6 2" xfId="333" xr:uid="{00000000-0005-0000-0000-000027020000}"/>
    <cellStyle name="Обычный 6 2 2 6 2 2" xfId="1034" xr:uid="{00000000-0005-0000-0000-000028020000}"/>
    <cellStyle name="Обычный 6 2 2 6 2 3" xfId="1728" xr:uid="{00000000-0005-0000-0000-000029020000}"/>
    <cellStyle name="Обычный 6 2 2 6 3" xfId="504" xr:uid="{00000000-0005-0000-0000-00002A020000}"/>
    <cellStyle name="Обычный 6 2 2 6 3 2" xfId="1205" xr:uid="{00000000-0005-0000-0000-00002B020000}"/>
    <cellStyle name="Обычный 6 2 2 6 3 3" xfId="1899" xr:uid="{00000000-0005-0000-0000-00002C020000}"/>
    <cellStyle name="Обычный 6 2 2 6 4" xfId="664" xr:uid="{00000000-0005-0000-0000-00002D020000}"/>
    <cellStyle name="Обычный 6 2 2 6 4 2" xfId="1358" xr:uid="{00000000-0005-0000-0000-00002E020000}"/>
    <cellStyle name="Обычный 6 2 2 6 4 3" xfId="2052" xr:uid="{00000000-0005-0000-0000-00002F020000}"/>
    <cellStyle name="Обычный 6 2 2 6 5" xfId="863" xr:uid="{00000000-0005-0000-0000-000030020000}"/>
    <cellStyle name="Обычный 6 2 2 6 6" xfId="1557" xr:uid="{00000000-0005-0000-0000-000031020000}"/>
    <cellStyle name="Обычный 6 2 2 7" xfId="162" xr:uid="{00000000-0005-0000-0000-000032020000}"/>
    <cellStyle name="Обычный 6 2 2 7 2" xfId="334" xr:uid="{00000000-0005-0000-0000-000033020000}"/>
    <cellStyle name="Обычный 6 2 2 7 2 2" xfId="1035" xr:uid="{00000000-0005-0000-0000-000034020000}"/>
    <cellStyle name="Обычный 6 2 2 7 2 3" xfId="1729" xr:uid="{00000000-0005-0000-0000-000035020000}"/>
    <cellStyle name="Обычный 6 2 2 7 3" xfId="505" xr:uid="{00000000-0005-0000-0000-000036020000}"/>
    <cellStyle name="Обычный 6 2 2 7 3 2" xfId="1206" xr:uid="{00000000-0005-0000-0000-000037020000}"/>
    <cellStyle name="Обычный 6 2 2 7 3 3" xfId="1900" xr:uid="{00000000-0005-0000-0000-000038020000}"/>
    <cellStyle name="Обычный 6 2 2 7 4" xfId="665" xr:uid="{00000000-0005-0000-0000-000039020000}"/>
    <cellStyle name="Обычный 6 2 2 7 4 2" xfId="1359" xr:uid="{00000000-0005-0000-0000-00003A020000}"/>
    <cellStyle name="Обычный 6 2 2 7 4 3" xfId="2053" xr:uid="{00000000-0005-0000-0000-00003B020000}"/>
    <cellStyle name="Обычный 6 2 2 7 5" xfId="864" xr:uid="{00000000-0005-0000-0000-00003C020000}"/>
    <cellStyle name="Обычный 6 2 2 7 6" xfId="1558" xr:uid="{00000000-0005-0000-0000-00003D020000}"/>
    <cellStyle name="Обычный 6 2 2 8" xfId="163" xr:uid="{00000000-0005-0000-0000-00003E020000}"/>
    <cellStyle name="Обычный 6 2 2 8 2" xfId="335" xr:uid="{00000000-0005-0000-0000-00003F020000}"/>
    <cellStyle name="Обычный 6 2 2 8 2 2" xfId="1036" xr:uid="{00000000-0005-0000-0000-000040020000}"/>
    <cellStyle name="Обычный 6 2 2 8 2 3" xfId="1730" xr:uid="{00000000-0005-0000-0000-000041020000}"/>
    <cellStyle name="Обычный 6 2 2 8 3" xfId="506" xr:uid="{00000000-0005-0000-0000-000042020000}"/>
    <cellStyle name="Обычный 6 2 2 8 3 2" xfId="1207" xr:uid="{00000000-0005-0000-0000-000043020000}"/>
    <cellStyle name="Обычный 6 2 2 8 3 3" xfId="1901" xr:uid="{00000000-0005-0000-0000-000044020000}"/>
    <cellStyle name="Обычный 6 2 2 8 4" xfId="666" xr:uid="{00000000-0005-0000-0000-000045020000}"/>
    <cellStyle name="Обычный 6 2 2 8 4 2" xfId="1360" xr:uid="{00000000-0005-0000-0000-000046020000}"/>
    <cellStyle name="Обычный 6 2 2 8 4 3" xfId="2054" xr:uid="{00000000-0005-0000-0000-000047020000}"/>
    <cellStyle name="Обычный 6 2 2 8 5" xfId="865" xr:uid="{00000000-0005-0000-0000-000048020000}"/>
    <cellStyle name="Обычный 6 2 2 8 6" xfId="1559" xr:uid="{00000000-0005-0000-0000-000049020000}"/>
    <cellStyle name="Обычный 6 2 2 9" xfId="112" xr:uid="{00000000-0005-0000-0000-00004A020000}"/>
    <cellStyle name="Обычный 6 2 2 9 2" xfId="815" xr:uid="{00000000-0005-0000-0000-00004B020000}"/>
    <cellStyle name="Обычный 6 2 2 9 3" xfId="1509" xr:uid="{00000000-0005-0000-0000-00004C020000}"/>
    <cellStyle name="Обычный 6 2 3" xfId="102" xr:uid="{00000000-0005-0000-0000-00004D020000}"/>
    <cellStyle name="Обычный 6 2 3 10" xfId="287" xr:uid="{00000000-0005-0000-0000-00004E020000}"/>
    <cellStyle name="Обычный 6 2 3 10 2" xfId="988" xr:uid="{00000000-0005-0000-0000-00004F020000}"/>
    <cellStyle name="Обычный 6 2 3 10 3" xfId="1682" xr:uid="{00000000-0005-0000-0000-000050020000}"/>
    <cellStyle name="Обычный 6 2 3 11" xfId="458" xr:uid="{00000000-0005-0000-0000-000051020000}"/>
    <cellStyle name="Обычный 6 2 3 11 2" xfId="1159" xr:uid="{00000000-0005-0000-0000-000052020000}"/>
    <cellStyle name="Обычный 6 2 3 11 3" xfId="1853" xr:uid="{00000000-0005-0000-0000-000053020000}"/>
    <cellStyle name="Обычный 6 2 3 12" xfId="629" xr:uid="{00000000-0005-0000-0000-000054020000}"/>
    <cellStyle name="Обычный 6 2 3 12 2" xfId="1326" xr:uid="{00000000-0005-0000-0000-000055020000}"/>
    <cellStyle name="Обычный 6 2 3 12 3" xfId="2020" xr:uid="{00000000-0005-0000-0000-000056020000}"/>
    <cellStyle name="Обычный 6 2 3 13" xfId="810" xr:uid="{00000000-0005-0000-0000-000057020000}"/>
    <cellStyle name="Обычный 6 2 3 14" xfId="1504" xr:uid="{00000000-0005-0000-0000-000058020000}"/>
    <cellStyle name="Обычный 6 2 3 2" xfId="117" xr:uid="{00000000-0005-0000-0000-000059020000}"/>
    <cellStyle name="Обычный 6 2 3 2 10" xfId="1513" xr:uid="{00000000-0005-0000-0000-00005A020000}"/>
    <cellStyle name="Обычный 6 2 3 2 2" xfId="134" xr:uid="{00000000-0005-0000-0000-00005B020000}"/>
    <cellStyle name="Обычный 6 2 3 2 2 2" xfId="164" xr:uid="{00000000-0005-0000-0000-00005C020000}"/>
    <cellStyle name="Обычный 6 2 3 2 2 2 2" xfId="165" xr:uid="{00000000-0005-0000-0000-00005D020000}"/>
    <cellStyle name="Обычный 6 2 3 2 2 2 2 2" xfId="337" xr:uid="{00000000-0005-0000-0000-00005E020000}"/>
    <cellStyle name="Обычный 6 2 3 2 2 2 2 2 2" xfId="1038" xr:uid="{00000000-0005-0000-0000-00005F020000}"/>
    <cellStyle name="Обычный 6 2 3 2 2 2 2 2 3" xfId="1732" xr:uid="{00000000-0005-0000-0000-000060020000}"/>
    <cellStyle name="Обычный 6 2 3 2 2 2 2 3" xfId="508" xr:uid="{00000000-0005-0000-0000-000061020000}"/>
    <cellStyle name="Обычный 6 2 3 2 2 2 2 3 2" xfId="1209" xr:uid="{00000000-0005-0000-0000-000062020000}"/>
    <cellStyle name="Обычный 6 2 3 2 2 2 2 3 3" xfId="1903" xr:uid="{00000000-0005-0000-0000-000063020000}"/>
    <cellStyle name="Обычный 6 2 3 2 2 2 2 4" xfId="670" xr:uid="{00000000-0005-0000-0000-000064020000}"/>
    <cellStyle name="Обычный 6 2 3 2 2 2 2 4 2" xfId="1364" xr:uid="{00000000-0005-0000-0000-000065020000}"/>
    <cellStyle name="Обычный 6 2 3 2 2 2 2 4 3" xfId="2058" xr:uid="{00000000-0005-0000-0000-000066020000}"/>
    <cellStyle name="Обычный 6 2 3 2 2 2 2 5" xfId="867" xr:uid="{00000000-0005-0000-0000-000067020000}"/>
    <cellStyle name="Обычный 6 2 3 2 2 2 2 6" xfId="1561" xr:uid="{00000000-0005-0000-0000-000068020000}"/>
    <cellStyle name="Обычный 6 2 3 2 2 2 3" xfId="166" xr:uid="{00000000-0005-0000-0000-000069020000}"/>
    <cellStyle name="Обычный 6 2 3 2 2 2 3 2" xfId="338" xr:uid="{00000000-0005-0000-0000-00006A020000}"/>
    <cellStyle name="Обычный 6 2 3 2 2 2 3 2 2" xfId="1039" xr:uid="{00000000-0005-0000-0000-00006B020000}"/>
    <cellStyle name="Обычный 6 2 3 2 2 2 3 2 3" xfId="1733" xr:uid="{00000000-0005-0000-0000-00006C020000}"/>
    <cellStyle name="Обычный 6 2 3 2 2 2 3 3" xfId="509" xr:uid="{00000000-0005-0000-0000-00006D020000}"/>
    <cellStyle name="Обычный 6 2 3 2 2 2 3 3 2" xfId="1210" xr:uid="{00000000-0005-0000-0000-00006E020000}"/>
    <cellStyle name="Обычный 6 2 3 2 2 2 3 3 3" xfId="1904" xr:uid="{00000000-0005-0000-0000-00006F020000}"/>
    <cellStyle name="Обычный 6 2 3 2 2 2 3 4" xfId="671" xr:uid="{00000000-0005-0000-0000-000070020000}"/>
    <cellStyle name="Обычный 6 2 3 2 2 2 3 4 2" xfId="1365" xr:uid="{00000000-0005-0000-0000-000071020000}"/>
    <cellStyle name="Обычный 6 2 3 2 2 2 3 4 3" xfId="2059" xr:uid="{00000000-0005-0000-0000-000072020000}"/>
    <cellStyle name="Обычный 6 2 3 2 2 2 3 5" xfId="868" xr:uid="{00000000-0005-0000-0000-000073020000}"/>
    <cellStyle name="Обычный 6 2 3 2 2 2 3 6" xfId="1562" xr:uid="{00000000-0005-0000-0000-000074020000}"/>
    <cellStyle name="Обычный 6 2 3 2 2 2 4" xfId="336" xr:uid="{00000000-0005-0000-0000-000075020000}"/>
    <cellStyle name="Обычный 6 2 3 2 2 2 4 2" xfId="1037" xr:uid="{00000000-0005-0000-0000-000076020000}"/>
    <cellStyle name="Обычный 6 2 3 2 2 2 4 3" xfId="1731" xr:uid="{00000000-0005-0000-0000-000077020000}"/>
    <cellStyle name="Обычный 6 2 3 2 2 2 5" xfId="507" xr:uid="{00000000-0005-0000-0000-000078020000}"/>
    <cellStyle name="Обычный 6 2 3 2 2 2 5 2" xfId="1208" xr:uid="{00000000-0005-0000-0000-000079020000}"/>
    <cellStyle name="Обычный 6 2 3 2 2 2 5 3" xfId="1902" xr:uid="{00000000-0005-0000-0000-00007A020000}"/>
    <cellStyle name="Обычный 6 2 3 2 2 2 6" xfId="669" xr:uid="{00000000-0005-0000-0000-00007B020000}"/>
    <cellStyle name="Обычный 6 2 3 2 2 2 6 2" xfId="1363" xr:uid="{00000000-0005-0000-0000-00007C020000}"/>
    <cellStyle name="Обычный 6 2 3 2 2 2 6 3" xfId="2057" xr:uid="{00000000-0005-0000-0000-00007D020000}"/>
    <cellStyle name="Обычный 6 2 3 2 2 2 7" xfId="866" xr:uid="{00000000-0005-0000-0000-00007E020000}"/>
    <cellStyle name="Обычный 6 2 3 2 2 2 8" xfId="1560" xr:uid="{00000000-0005-0000-0000-00007F020000}"/>
    <cellStyle name="Обычный 6 2 3 2 2 3" xfId="167" xr:uid="{00000000-0005-0000-0000-000080020000}"/>
    <cellStyle name="Обычный 6 2 3 2 2 3 2" xfId="339" xr:uid="{00000000-0005-0000-0000-000081020000}"/>
    <cellStyle name="Обычный 6 2 3 2 2 3 2 2" xfId="1040" xr:uid="{00000000-0005-0000-0000-000082020000}"/>
    <cellStyle name="Обычный 6 2 3 2 2 3 2 3" xfId="1734" xr:uid="{00000000-0005-0000-0000-000083020000}"/>
    <cellStyle name="Обычный 6 2 3 2 2 3 3" xfId="510" xr:uid="{00000000-0005-0000-0000-000084020000}"/>
    <cellStyle name="Обычный 6 2 3 2 2 3 3 2" xfId="1211" xr:uid="{00000000-0005-0000-0000-000085020000}"/>
    <cellStyle name="Обычный 6 2 3 2 2 3 3 3" xfId="1905" xr:uid="{00000000-0005-0000-0000-000086020000}"/>
    <cellStyle name="Обычный 6 2 3 2 2 3 4" xfId="672" xr:uid="{00000000-0005-0000-0000-000087020000}"/>
    <cellStyle name="Обычный 6 2 3 2 2 3 4 2" xfId="1366" xr:uid="{00000000-0005-0000-0000-000088020000}"/>
    <cellStyle name="Обычный 6 2 3 2 2 3 4 3" xfId="2060" xr:uid="{00000000-0005-0000-0000-000089020000}"/>
    <cellStyle name="Обычный 6 2 3 2 2 3 5" xfId="869" xr:uid="{00000000-0005-0000-0000-00008A020000}"/>
    <cellStyle name="Обычный 6 2 3 2 2 3 6" xfId="1563" xr:uid="{00000000-0005-0000-0000-00008B020000}"/>
    <cellStyle name="Обычный 6 2 3 2 2 4" xfId="168" xr:uid="{00000000-0005-0000-0000-00008C020000}"/>
    <cellStyle name="Обычный 6 2 3 2 2 4 2" xfId="340" xr:uid="{00000000-0005-0000-0000-00008D020000}"/>
    <cellStyle name="Обычный 6 2 3 2 2 4 2 2" xfId="1041" xr:uid="{00000000-0005-0000-0000-00008E020000}"/>
    <cellStyle name="Обычный 6 2 3 2 2 4 2 3" xfId="1735" xr:uid="{00000000-0005-0000-0000-00008F020000}"/>
    <cellStyle name="Обычный 6 2 3 2 2 4 3" xfId="511" xr:uid="{00000000-0005-0000-0000-000090020000}"/>
    <cellStyle name="Обычный 6 2 3 2 2 4 3 2" xfId="1212" xr:uid="{00000000-0005-0000-0000-000091020000}"/>
    <cellStyle name="Обычный 6 2 3 2 2 4 3 3" xfId="1906" xr:uid="{00000000-0005-0000-0000-000092020000}"/>
    <cellStyle name="Обычный 6 2 3 2 2 4 4" xfId="673" xr:uid="{00000000-0005-0000-0000-000093020000}"/>
    <cellStyle name="Обычный 6 2 3 2 2 4 4 2" xfId="1367" xr:uid="{00000000-0005-0000-0000-000094020000}"/>
    <cellStyle name="Обычный 6 2 3 2 2 4 4 3" xfId="2061" xr:uid="{00000000-0005-0000-0000-000095020000}"/>
    <cellStyle name="Обычный 6 2 3 2 2 4 5" xfId="870" xr:uid="{00000000-0005-0000-0000-000096020000}"/>
    <cellStyle name="Обычный 6 2 3 2 2 4 6" xfId="1564" xr:uid="{00000000-0005-0000-0000-000097020000}"/>
    <cellStyle name="Обычный 6 2 3 2 2 5" xfId="306" xr:uid="{00000000-0005-0000-0000-000098020000}"/>
    <cellStyle name="Обычный 6 2 3 2 2 5 2" xfId="1007" xr:uid="{00000000-0005-0000-0000-000099020000}"/>
    <cellStyle name="Обычный 6 2 3 2 2 5 3" xfId="1701" xr:uid="{00000000-0005-0000-0000-00009A020000}"/>
    <cellStyle name="Обычный 6 2 3 2 2 6" xfId="477" xr:uid="{00000000-0005-0000-0000-00009B020000}"/>
    <cellStyle name="Обычный 6 2 3 2 2 6 2" xfId="1178" xr:uid="{00000000-0005-0000-0000-00009C020000}"/>
    <cellStyle name="Обычный 6 2 3 2 2 6 3" xfId="1872" xr:uid="{00000000-0005-0000-0000-00009D020000}"/>
    <cellStyle name="Обычный 6 2 3 2 2 7" xfId="668" xr:uid="{00000000-0005-0000-0000-00009E020000}"/>
    <cellStyle name="Обычный 6 2 3 2 2 7 2" xfId="1362" xr:uid="{00000000-0005-0000-0000-00009F020000}"/>
    <cellStyle name="Обычный 6 2 3 2 2 7 3" xfId="2056" xr:uid="{00000000-0005-0000-0000-0000A0020000}"/>
    <cellStyle name="Обычный 6 2 3 2 2 8" xfId="836" xr:uid="{00000000-0005-0000-0000-0000A1020000}"/>
    <cellStyle name="Обычный 6 2 3 2 2 9" xfId="1530" xr:uid="{00000000-0005-0000-0000-0000A2020000}"/>
    <cellStyle name="Обычный 6 2 3 2 3" xfId="136" xr:uid="{00000000-0005-0000-0000-0000A3020000}"/>
    <cellStyle name="Обычный 6 2 3 2 3 2" xfId="169" xr:uid="{00000000-0005-0000-0000-0000A4020000}"/>
    <cellStyle name="Обычный 6 2 3 2 3 2 2" xfId="341" xr:uid="{00000000-0005-0000-0000-0000A5020000}"/>
    <cellStyle name="Обычный 6 2 3 2 3 2 2 2" xfId="1042" xr:uid="{00000000-0005-0000-0000-0000A6020000}"/>
    <cellStyle name="Обычный 6 2 3 2 3 2 2 3" xfId="1736" xr:uid="{00000000-0005-0000-0000-0000A7020000}"/>
    <cellStyle name="Обычный 6 2 3 2 3 2 3" xfId="512" xr:uid="{00000000-0005-0000-0000-0000A8020000}"/>
    <cellStyle name="Обычный 6 2 3 2 3 2 3 2" xfId="1213" xr:uid="{00000000-0005-0000-0000-0000A9020000}"/>
    <cellStyle name="Обычный 6 2 3 2 3 2 3 3" xfId="1907" xr:uid="{00000000-0005-0000-0000-0000AA020000}"/>
    <cellStyle name="Обычный 6 2 3 2 3 2 4" xfId="675" xr:uid="{00000000-0005-0000-0000-0000AB020000}"/>
    <cellStyle name="Обычный 6 2 3 2 3 2 4 2" xfId="1369" xr:uid="{00000000-0005-0000-0000-0000AC020000}"/>
    <cellStyle name="Обычный 6 2 3 2 3 2 4 3" xfId="2063" xr:uid="{00000000-0005-0000-0000-0000AD020000}"/>
    <cellStyle name="Обычный 6 2 3 2 3 2 5" xfId="871" xr:uid="{00000000-0005-0000-0000-0000AE020000}"/>
    <cellStyle name="Обычный 6 2 3 2 3 2 6" xfId="1565" xr:uid="{00000000-0005-0000-0000-0000AF020000}"/>
    <cellStyle name="Обычный 6 2 3 2 3 3" xfId="170" xr:uid="{00000000-0005-0000-0000-0000B0020000}"/>
    <cellStyle name="Обычный 6 2 3 2 3 3 2" xfId="342" xr:uid="{00000000-0005-0000-0000-0000B1020000}"/>
    <cellStyle name="Обычный 6 2 3 2 3 3 2 2" xfId="1043" xr:uid="{00000000-0005-0000-0000-0000B2020000}"/>
    <cellStyle name="Обычный 6 2 3 2 3 3 2 3" xfId="1737" xr:uid="{00000000-0005-0000-0000-0000B3020000}"/>
    <cellStyle name="Обычный 6 2 3 2 3 3 3" xfId="513" xr:uid="{00000000-0005-0000-0000-0000B4020000}"/>
    <cellStyle name="Обычный 6 2 3 2 3 3 3 2" xfId="1214" xr:uid="{00000000-0005-0000-0000-0000B5020000}"/>
    <cellStyle name="Обычный 6 2 3 2 3 3 3 3" xfId="1908" xr:uid="{00000000-0005-0000-0000-0000B6020000}"/>
    <cellStyle name="Обычный 6 2 3 2 3 3 4" xfId="676" xr:uid="{00000000-0005-0000-0000-0000B7020000}"/>
    <cellStyle name="Обычный 6 2 3 2 3 3 4 2" xfId="1370" xr:uid="{00000000-0005-0000-0000-0000B8020000}"/>
    <cellStyle name="Обычный 6 2 3 2 3 3 4 3" xfId="2064" xr:uid="{00000000-0005-0000-0000-0000B9020000}"/>
    <cellStyle name="Обычный 6 2 3 2 3 3 5" xfId="872" xr:uid="{00000000-0005-0000-0000-0000BA020000}"/>
    <cellStyle name="Обычный 6 2 3 2 3 3 6" xfId="1566" xr:uid="{00000000-0005-0000-0000-0000BB020000}"/>
    <cellStyle name="Обычный 6 2 3 2 3 4" xfId="308" xr:uid="{00000000-0005-0000-0000-0000BC020000}"/>
    <cellStyle name="Обычный 6 2 3 2 3 4 2" xfId="1009" xr:uid="{00000000-0005-0000-0000-0000BD020000}"/>
    <cellStyle name="Обычный 6 2 3 2 3 4 3" xfId="1703" xr:uid="{00000000-0005-0000-0000-0000BE020000}"/>
    <cellStyle name="Обычный 6 2 3 2 3 5" xfId="479" xr:uid="{00000000-0005-0000-0000-0000BF020000}"/>
    <cellStyle name="Обычный 6 2 3 2 3 5 2" xfId="1180" xr:uid="{00000000-0005-0000-0000-0000C0020000}"/>
    <cellStyle name="Обычный 6 2 3 2 3 5 3" xfId="1874" xr:uid="{00000000-0005-0000-0000-0000C1020000}"/>
    <cellStyle name="Обычный 6 2 3 2 3 6" xfId="674" xr:uid="{00000000-0005-0000-0000-0000C2020000}"/>
    <cellStyle name="Обычный 6 2 3 2 3 6 2" xfId="1368" xr:uid="{00000000-0005-0000-0000-0000C3020000}"/>
    <cellStyle name="Обычный 6 2 3 2 3 6 3" xfId="2062" xr:uid="{00000000-0005-0000-0000-0000C4020000}"/>
    <cellStyle name="Обычный 6 2 3 2 3 7" xfId="838" xr:uid="{00000000-0005-0000-0000-0000C5020000}"/>
    <cellStyle name="Обычный 6 2 3 2 3 8" xfId="1532" xr:uid="{00000000-0005-0000-0000-0000C6020000}"/>
    <cellStyle name="Обычный 6 2 3 2 4" xfId="171" xr:uid="{00000000-0005-0000-0000-0000C7020000}"/>
    <cellStyle name="Обычный 6 2 3 2 4 2" xfId="343" xr:uid="{00000000-0005-0000-0000-0000C8020000}"/>
    <cellStyle name="Обычный 6 2 3 2 4 2 2" xfId="1044" xr:uid="{00000000-0005-0000-0000-0000C9020000}"/>
    <cellStyle name="Обычный 6 2 3 2 4 2 3" xfId="1738" xr:uid="{00000000-0005-0000-0000-0000CA020000}"/>
    <cellStyle name="Обычный 6 2 3 2 4 3" xfId="514" xr:uid="{00000000-0005-0000-0000-0000CB020000}"/>
    <cellStyle name="Обычный 6 2 3 2 4 3 2" xfId="1215" xr:uid="{00000000-0005-0000-0000-0000CC020000}"/>
    <cellStyle name="Обычный 6 2 3 2 4 3 3" xfId="1909" xr:uid="{00000000-0005-0000-0000-0000CD020000}"/>
    <cellStyle name="Обычный 6 2 3 2 4 4" xfId="677" xr:uid="{00000000-0005-0000-0000-0000CE020000}"/>
    <cellStyle name="Обычный 6 2 3 2 4 4 2" xfId="1371" xr:uid="{00000000-0005-0000-0000-0000CF020000}"/>
    <cellStyle name="Обычный 6 2 3 2 4 4 3" xfId="2065" xr:uid="{00000000-0005-0000-0000-0000D0020000}"/>
    <cellStyle name="Обычный 6 2 3 2 4 5" xfId="873" xr:uid="{00000000-0005-0000-0000-0000D1020000}"/>
    <cellStyle name="Обычный 6 2 3 2 4 6" xfId="1567" xr:uid="{00000000-0005-0000-0000-0000D2020000}"/>
    <cellStyle name="Обычный 6 2 3 2 5" xfId="172" xr:uid="{00000000-0005-0000-0000-0000D3020000}"/>
    <cellStyle name="Обычный 6 2 3 2 5 2" xfId="344" xr:uid="{00000000-0005-0000-0000-0000D4020000}"/>
    <cellStyle name="Обычный 6 2 3 2 5 2 2" xfId="1045" xr:uid="{00000000-0005-0000-0000-0000D5020000}"/>
    <cellStyle name="Обычный 6 2 3 2 5 2 3" xfId="1739" xr:uid="{00000000-0005-0000-0000-0000D6020000}"/>
    <cellStyle name="Обычный 6 2 3 2 5 3" xfId="515" xr:uid="{00000000-0005-0000-0000-0000D7020000}"/>
    <cellStyle name="Обычный 6 2 3 2 5 3 2" xfId="1216" xr:uid="{00000000-0005-0000-0000-0000D8020000}"/>
    <cellStyle name="Обычный 6 2 3 2 5 3 3" xfId="1910" xr:uid="{00000000-0005-0000-0000-0000D9020000}"/>
    <cellStyle name="Обычный 6 2 3 2 5 4" xfId="678" xr:uid="{00000000-0005-0000-0000-0000DA020000}"/>
    <cellStyle name="Обычный 6 2 3 2 5 4 2" xfId="1372" xr:uid="{00000000-0005-0000-0000-0000DB020000}"/>
    <cellStyle name="Обычный 6 2 3 2 5 4 3" xfId="2066" xr:uid="{00000000-0005-0000-0000-0000DC020000}"/>
    <cellStyle name="Обычный 6 2 3 2 5 5" xfId="874" xr:uid="{00000000-0005-0000-0000-0000DD020000}"/>
    <cellStyle name="Обычный 6 2 3 2 5 6" xfId="1568" xr:uid="{00000000-0005-0000-0000-0000DE020000}"/>
    <cellStyle name="Обычный 6 2 3 2 6" xfId="289" xr:uid="{00000000-0005-0000-0000-0000DF020000}"/>
    <cellStyle name="Обычный 6 2 3 2 6 2" xfId="990" xr:uid="{00000000-0005-0000-0000-0000E0020000}"/>
    <cellStyle name="Обычный 6 2 3 2 6 3" xfId="1684" xr:uid="{00000000-0005-0000-0000-0000E1020000}"/>
    <cellStyle name="Обычный 6 2 3 2 7" xfId="460" xr:uid="{00000000-0005-0000-0000-0000E2020000}"/>
    <cellStyle name="Обычный 6 2 3 2 7 2" xfId="1161" xr:uid="{00000000-0005-0000-0000-0000E3020000}"/>
    <cellStyle name="Обычный 6 2 3 2 7 3" xfId="1855" xr:uid="{00000000-0005-0000-0000-0000E4020000}"/>
    <cellStyle name="Обычный 6 2 3 2 8" xfId="667" xr:uid="{00000000-0005-0000-0000-0000E5020000}"/>
    <cellStyle name="Обычный 6 2 3 2 8 2" xfId="1361" xr:uid="{00000000-0005-0000-0000-0000E6020000}"/>
    <cellStyle name="Обычный 6 2 3 2 8 3" xfId="2055" xr:uid="{00000000-0005-0000-0000-0000E7020000}"/>
    <cellStyle name="Обычный 6 2 3 2 9" xfId="819" xr:uid="{00000000-0005-0000-0000-0000E8020000}"/>
    <cellStyle name="Обычный 6 2 3 3" xfId="132" xr:uid="{00000000-0005-0000-0000-0000E9020000}"/>
    <cellStyle name="Обычный 6 2 3 3 2" xfId="173" xr:uid="{00000000-0005-0000-0000-0000EA020000}"/>
    <cellStyle name="Обычный 6 2 3 3 2 2" xfId="174" xr:uid="{00000000-0005-0000-0000-0000EB020000}"/>
    <cellStyle name="Обычный 6 2 3 3 2 2 2" xfId="346" xr:uid="{00000000-0005-0000-0000-0000EC020000}"/>
    <cellStyle name="Обычный 6 2 3 3 2 2 2 2" xfId="1047" xr:uid="{00000000-0005-0000-0000-0000ED020000}"/>
    <cellStyle name="Обычный 6 2 3 3 2 2 2 3" xfId="1741" xr:uid="{00000000-0005-0000-0000-0000EE020000}"/>
    <cellStyle name="Обычный 6 2 3 3 2 2 3" xfId="517" xr:uid="{00000000-0005-0000-0000-0000EF020000}"/>
    <cellStyle name="Обычный 6 2 3 3 2 2 3 2" xfId="1218" xr:uid="{00000000-0005-0000-0000-0000F0020000}"/>
    <cellStyle name="Обычный 6 2 3 3 2 2 3 3" xfId="1912" xr:uid="{00000000-0005-0000-0000-0000F1020000}"/>
    <cellStyle name="Обычный 6 2 3 3 2 2 4" xfId="681" xr:uid="{00000000-0005-0000-0000-0000F2020000}"/>
    <cellStyle name="Обычный 6 2 3 3 2 2 4 2" xfId="1375" xr:uid="{00000000-0005-0000-0000-0000F3020000}"/>
    <cellStyle name="Обычный 6 2 3 3 2 2 4 3" xfId="2069" xr:uid="{00000000-0005-0000-0000-0000F4020000}"/>
    <cellStyle name="Обычный 6 2 3 3 2 2 5" xfId="876" xr:uid="{00000000-0005-0000-0000-0000F5020000}"/>
    <cellStyle name="Обычный 6 2 3 3 2 2 6" xfId="1570" xr:uid="{00000000-0005-0000-0000-0000F6020000}"/>
    <cellStyle name="Обычный 6 2 3 3 2 3" xfId="175" xr:uid="{00000000-0005-0000-0000-0000F7020000}"/>
    <cellStyle name="Обычный 6 2 3 3 2 3 2" xfId="347" xr:uid="{00000000-0005-0000-0000-0000F8020000}"/>
    <cellStyle name="Обычный 6 2 3 3 2 3 2 2" xfId="1048" xr:uid="{00000000-0005-0000-0000-0000F9020000}"/>
    <cellStyle name="Обычный 6 2 3 3 2 3 2 3" xfId="1742" xr:uid="{00000000-0005-0000-0000-0000FA020000}"/>
    <cellStyle name="Обычный 6 2 3 3 2 3 3" xfId="518" xr:uid="{00000000-0005-0000-0000-0000FB020000}"/>
    <cellStyle name="Обычный 6 2 3 3 2 3 3 2" xfId="1219" xr:uid="{00000000-0005-0000-0000-0000FC020000}"/>
    <cellStyle name="Обычный 6 2 3 3 2 3 3 3" xfId="1913" xr:uid="{00000000-0005-0000-0000-0000FD020000}"/>
    <cellStyle name="Обычный 6 2 3 3 2 3 4" xfId="682" xr:uid="{00000000-0005-0000-0000-0000FE020000}"/>
    <cellStyle name="Обычный 6 2 3 3 2 3 4 2" xfId="1376" xr:uid="{00000000-0005-0000-0000-0000FF020000}"/>
    <cellStyle name="Обычный 6 2 3 3 2 3 4 3" xfId="2070" xr:uid="{00000000-0005-0000-0000-000000030000}"/>
    <cellStyle name="Обычный 6 2 3 3 2 3 5" xfId="877" xr:uid="{00000000-0005-0000-0000-000001030000}"/>
    <cellStyle name="Обычный 6 2 3 3 2 3 6" xfId="1571" xr:uid="{00000000-0005-0000-0000-000002030000}"/>
    <cellStyle name="Обычный 6 2 3 3 2 4" xfId="345" xr:uid="{00000000-0005-0000-0000-000003030000}"/>
    <cellStyle name="Обычный 6 2 3 3 2 4 2" xfId="1046" xr:uid="{00000000-0005-0000-0000-000004030000}"/>
    <cellStyle name="Обычный 6 2 3 3 2 4 3" xfId="1740" xr:uid="{00000000-0005-0000-0000-000005030000}"/>
    <cellStyle name="Обычный 6 2 3 3 2 5" xfId="516" xr:uid="{00000000-0005-0000-0000-000006030000}"/>
    <cellStyle name="Обычный 6 2 3 3 2 5 2" xfId="1217" xr:uid="{00000000-0005-0000-0000-000007030000}"/>
    <cellStyle name="Обычный 6 2 3 3 2 5 3" xfId="1911" xr:uid="{00000000-0005-0000-0000-000008030000}"/>
    <cellStyle name="Обычный 6 2 3 3 2 6" xfId="680" xr:uid="{00000000-0005-0000-0000-000009030000}"/>
    <cellStyle name="Обычный 6 2 3 3 2 6 2" xfId="1374" xr:uid="{00000000-0005-0000-0000-00000A030000}"/>
    <cellStyle name="Обычный 6 2 3 3 2 6 3" xfId="2068" xr:uid="{00000000-0005-0000-0000-00000B030000}"/>
    <cellStyle name="Обычный 6 2 3 3 2 7" xfId="875" xr:uid="{00000000-0005-0000-0000-00000C030000}"/>
    <cellStyle name="Обычный 6 2 3 3 2 8" xfId="1569" xr:uid="{00000000-0005-0000-0000-00000D030000}"/>
    <cellStyle name="Обычный 6 2 3 3 3" xfId="176" xr:uid="{00000000-0005-0000-0000-00000E030000}"/>
    <cellStyle name="Обычный 6 2 3 3 3 2" xfId="348" xr:uid="{00000000-0005-0000-0000-00000F030000}"/>
    <cellStyle name="Обычный 6 2 3 3 3 2 2" xfId="1049" xr:uid="{00000000-0005-0000-0000-000010030000}"/>
    <cellStyle name="Обычный 6 2 3 3 3 2 3" xfId="1743" xr:uid="{00000000-0005-0000-0000-000011030000}"/>
    <cellStyle name="Обычный 6 2 3 3 3 3" xfId="519" xr:uid="{00000000-0005-0000-0000-000012030000}"/>
    <cellStyle name="Обычный 6 2 3 3 3 3 2" xfId="1220" xr:uid="{00000000-0005-0000-0000-000013030000}"/>
    <cellStyle name="Обычный 6 2 3 3 3 3 3" xfId="1914" xr:uid="{00000000-0005-0000-0000-000014030000}"/>
    <cellStyle name="Обычный 6 2 3 3 3 4" xfId="683" xr:uid="{00000000-0005-0000-0000-000015030000}"/>
    <cellStyle name="Обычный 6 2 3 3 3 4 2" xfId="1377" xr:uid="{00000000-0005-0000-0000-000016030000}"/>
    <cellStyle name="Обычный 6 2 3 3 3 4 3" xfId="2071" xr:uid="{00000000-0005-0000-0000-000017030000}"/>
    <cellStyle name="Обычный 6 2 3 3 3 5" xfId="878" xr:uid="{00000000-0005-0000-0000-000018030000}"/>
    <cellStyle name="Обычный 6 2 3 3 3 6" xfId="1572" xr:uid="{00000000-0005-0000-0000-000019030000}"/>
    <cellStyle name="Обычный 6 2 3 3 4" xfId="177" xr:uid="{00000000-0005-0000-0000-00001A030000}"/>
    <cellStyle name="Обычный 6 2 3 3 4 2" xfId="349" xr:uid="{00000000-0005-0000-0000-00001B030000}"/>
    <cellStyle name="Обычный 6 2 3 3 4 2 2" xfId="1050" xr:uid="{00000000-0005-0000-0000-00001C030000}"/>
    <cellStyle name="Обычный 6 2 3 3 4 2 3" xfId="1744" xr:uid="{00000000-0005-0000-0000-00001D030000}"/>
    <cellStyle name="Обычный 6 2 3 3 4 3" xfId="520" xr:uid="{00000000-0005-0000-0000-00001E030000}"/>
    <cellStyle name="Обычный 6 2 3 3 4 3 2" xfId="1221" xr:uid="{00000000-0005-0000-0000-00001F030000}"/>
    <cellStyle name="Обычный 6 2 3 3 4 3 3" xfId="1915" xr:uid="{00000000-0005-0000-0000-000020030000}"/>
    <cellStyle name="Обычный 6 2 3 3 4 4" xfId="684" xr:uid="{00000000-0005-0000-0000-000021030000}"/>
    <cellStyle name="Обычный 6 2 3 3 4 4 2" xfId="1378" xr:uid="{00000000-0005-0000-0000-000022030000}"/>
    <cellStyle name="Обычный 6 2 3 3 4 4 3" xfId="2072" xr:uid="{00000000-0005-0000-0000-000023030000}"/>
    <cellStyle name="Обычный 6 2 3 3 4 5" xfId="879" xr:uid="{00000000-0005-0000-0000-000024030000}"/>
    <cellStyle name="Обычный 6 2 3 3 4 6" xfId="1573" xr:uid="{00000000-0005-0000-0000-000025030000}"/>
    <cellStyle name="Обычный 6 2 3 3 5" xfId="304" xr:uid="{00000000-0005-0000-0000-000026030000}"/>
    <cellStyle name="Обычный 6 2 3 3 5 2" xfId="1005" xr:uid="{00000000-0005-0000-0000-000027030000}"/>
    <cellStyle name="Обычный 6 2 3 3 5 3" xfId="1699" xr:uid="{00000000-0005-0000-0000-000028030000}"/>
    <cellStyle name="Обычный 6 2 3 3 6" xfId="475" xr:uid="{00000000-0005-0000-0000-000029030000}"/>
    <cellStyle name="Обычный 6 2 3 3 6 2" xfId="1176" xr:uid="{00000000-0005-0000-0000-00002A030000}"/>
    <cellStyle name="Обычный 6 2 3 3 6 3" xfId="1870" xr:uid="{00000000-0005-0000-0000-00002B030000}"/>
    <cellStyle name="Обычный 6 2 3 3 7" xfId="679" xr:uid="{00000000-0005-0000-0000-00002C030000}"/>
    <cellStyle name="Обычный 6 2 3 3 7 2" xfId="1373" xr:uid="{00000000-0005-0000-0000-00002D030000}"/>
    <cellStyle name="Обычный 6 2 3 3 7 3" xfId="2067" xr:uid="{00000000-0005-0000-0000-00002E030000}"/>
    <cellStyle name="Обычный 6 2 3 3 8" xfId="834" xr:uid="{00000000-0005-0000-0000-00002F030000}"/>
    <cellStyle name="Обычный 6 2 3 3 9" xfId="1528" xr:uid="{00000000-0005-0000-0000-000030030000}"/>
    <cellStyle name="Обычный 6 2 3 4" xfId="125" xr:uid="{00000000-0005-0000-0000-000031030000}"/>
    <cellStyle name="Обычный 6 2 3 4 2" xfId="178" xr:uid="{00000000-0005-0000-0000-000032030000}"/>
    <cellStyle name="Обычный 6 2 3 4 2 2" xfId="179" xr:uid="{00000000-0005-0000-0000-000033030000}"/>
    <cellStyle name="Обычный 6 2 3 4 2 2 2" xfId="351" xr:uid="{00000000-0005-0000-0000-000034030000}"/>
    <cellStyle name="Обычный 6 2 3 4 2 2 2 2" xfId="1052" xr:uid="{00000000-0005-0000-0000-000035030000}"/>
    <cellStyle name="Обычный 6 2 3 4 2 2 2 3" xfId="1746" xr:uid="{00000000-0005-0000-0000-000036030000}"/>
    <cellStyle name="Обычный 6 2 3 4 2 2 3" xfId="522" xr:uid="{00000000-0005-0000-0000-000037030000}"/>
    <cellStyle name="Обычный 6 2 3 4 2 2 3 2" xfId="1223" xr:uid="{00000000-0005-0000-0000-000038030000}"/>
    <cellStyle name="Обычный 6 2 3 4 2 2 3 3" xfId="1917" xr:uid="{00000000-0005-0000-0000-000039030000}"/>
    <cellStyle name="Обычный 6 2 3 4 2 2 4" xfId="687" xr:uid="{00000000-0005-0000-0000-00003A030000}"/>
    <cellStyle name="Обычный 6 2 3 4 2 2 4 2" xfId="1381" xr:uid="{00000000-0005-0000-0000-00003B030000}"/>
    <cellStyle name="Обычный 6 2 3 4 2 2 4 3" xfId="2075" xr:uid="{00000000-0005-0000-0000-00003C030000}"/>
    <cellStyle name="Обычный 6 2 3 4 2 2 5" xfId="881" xr:uid="{00000000-0005-0000-0000-00003D030000}"/>
    <cellStyle name="Обычный 6 2 3 4 2 2 6" xfId="1575" xr:uid="{00000000-0005-0000-0000-00003E030000}"/>
    <cellStyle name="Обычный 6 2 3 4 2 3" xfId="180" xr:uid="{00000000-0005-0000-0000-00003F030000}"/>
    <cellStyle name="Обычный 6 2 3 4 2 3 2" xfId="352" xr:uid="{00000000-0005-0000-0000-000040030000}"/>
    <cellStyle name="Обычный 6 2 3 4 2 3 2 2" xfId="1053" xr:uid="{00000000-0005-0000-0000-000041030000}"/>
    <cellStyle name="Обычный 6 2 3 4 2 3 2 3" xfId="1747" xr:uid="{00000000-0005-0000-0000-000042030000}"/>
    <cellStyle name="Обычный 6 2 3 4 2 3 3" xfId="523" xr:uid="{00000000-0005-0000-0000-000043030000}"/>
    <cellStyle name="Обычный 6 2 3 4 2 3 3 2" xfId="1224" xr:uid="{00000000-0005-0000-0000-000044030000}"/>
    <cellStyle name="Обычный 6 2 3 4 2 3 3 3" xfId="1918" xr:uid="{00000000-0005-0000-0000-000045030000}"/>
    <cellStyle name="Обычный 6 2 3 4 2 3 4" xfId="688" xr:uid="{00000000-0005-0000-0000-000046030000}"/>
    <cellStyle name="Обычный 6 2 3 4 2 3 4 2" xfId="1382" xr:uid="{00000000-0005-0000-0000-000047030000}"/>
    <cellStyle name="Обычный 6 2 3 4 2 3 4 3" xfId="2076" xr:uid="{00000000-0005-0000-0000-000048030000}"/>
    <cellStyle name="Обычный 6 2 3 4 2 3 5" xfId="882" xr:uid="{00000000-0005-0000-0000-000049030000}"/>
    <cellStyle name="Обычный 6 2 3 4 2 3 6" xfId="1576" xr:uid="{00000000-0005-0000-0000-00004A030000}"/>
    <cellStyle name="Обычный 6 2 3 4 2 4" xfId="350" xr:uid="{00000000-0005-0000-0000-00004B030000}"/>
    <cellStyle name="Обычный 6 2 3 4 2 4 2" xfId="1051" xr:uid="{00000000-0005-0000-0000-00004C030000}"/>
    <cellStyle name="Обычный 6 2 3 4 2 4 3" xfId="1745" xr:uid="{00000000-0005-0000-0000-00004D030000}"/>
    <cellStyle name="Обычный 6 2 3 4 2 5" xfId="521" xr:uid="{00000000-0005-0000-0000-00004E030000}"/>
    <cellStyle name="Обычный 6 2 3 4 2 5 2" xfId="1222" xr:uid="{00000000-0005-0000-0000-00004F030000}"/>
    <cellStyle name="Обычный 6 2 3 4 2 5 3" xfId="1916" xr:uid="{00000000-0005-0000-0000-000050030000}"/>
    <cellStyle name="Обычный 6 2 3 4 2 6" xfId="686" xr:uid="{00000000-0005-0000-0000-000051030000}"/>
    <cellStyle name="Обычный 6 2 3 4 2 6 2" xfId="1380" xr:uid="{00000000-0005-0000-0000-000052030000}"/>
    <cellStyle name="Обычный 6 2 3 4 2 6 3" xfId="2074" xr:uid="{00000000-0005-0000-0000-000053030000}"/>
    <cellStyle name="Обычный 6 2 3 4 2 7" xfId="880" xr:uid="{00000000-0005-0000-0000-000054030000}"/>
    <cellStyle name="Обычный 6 2 3 4 2 8" xfId="1574" xr:uid="{00000000-0005-0000-0000-000055030000}"/>
    <cellStyle name="Обычный 6 2 3 4 3" xfId="181" xr:uid="{00000000-0005-0000-0000-000056030000}"/>
    <cellStyle name="Обычный 6 2 3 4 3 2" xfId="353" xr:uid="{00000000-0005-0000-0000-000057030000}"/>
    <cellStyle name="Обычный 6 2 3 4 3 2 2" xfId="1054" xr:uid="{00000000-0005-0000-0000-000058030000}"/>
    <cellStyle name="Обычный 6 2 3 4 3 2 3" xfId="1748" xr:uid="{00000000-0005-0000-0000-000059030000}"/>
    <cellStyle name="Обычный 6 2 3 4 3 3" xfId="524" xr:uid="{00000000-0005-0000-0000-00005A030000}"/>
    <cellStyle name="Обычный 6 2 3 4 3 3 2" xfId="1225" xr:uid="{00000000-0005-0000-0000-00005B030000}"/>
    <cellStyle name="Обычный 6 2 3 4 3 3 3" xfId="1919" xr:uid="{00000000-0005-0000-0000-00005C030000}"/>
    <cellStyle name="Обычный 6 2 3 4 3 4" xfId="689" xr:uid="{00000000-0005-0000-0000-00005D030000}"/>
    <cellStyle name="Обычный 6 2 3 4 3 4 2" xfId="1383" xr:uid="{00000000-0005-0000-0000-00005E030000}"/>
    <cellStyle name="Обычный 6 2 3 4 3 4 3" xfId="2077" xr:uid="{00000000-0005-0000-0000-00005F030000}"/>
    <cellStyle name="Обычный 6 2 3 4 3 5" xfId="883" xr:uid="{00000000-0005-0000-0000-000060030000}"/>
    <cellStyle name="Обычный 6 2 3 4 3 6" xfId="1577" xr:uid="{00000000-0005-0000-0000-000061030000}"/>
    <cellStyle name="Обычный 6 2 3 4 4" xfId="182" xr:uid="{00000000-0005-0000-0000-000062030000}"/>
    <cellStyle name="Обычный 6 2 3 4 4 2" xfId="354" xr:uid="{00000000-0005-0000-0000-000063030000}"/>
    <cellStyle name="Обычный 6 2 3 4 4 2 2" xfId="1055" xr:uid="{00000000-0005-0000-0000-000064030000}"/>
    <cellStyle name="Обычный 6 2 3 4 4 2 3" xfId="1749" xr:uid="{00000000-0005-0000-0000-000065030000}"/>
    <cellStyle name="Обычный 6 2 3 4 4 3" xfId="525" xr:uid="{00000000-0005-0000-0000-000066030000}"/>
    <cellStyle name="Обычный 6 2 3 4 4 3 2" xfId="1226" xr:uid="{00000000-0005-0000-0000-000067030000}"/>
    <cellStyle name="Обычный 6 2 3 4 4 3 3" xfId="1920" xr:uid="{00000000-0005-0000-0000-000068030000}"/>
    <cellStyle name="Обычный 6 2 3 4 4 4" xfId="690" xr:uid="{00000000-0005-0000-0000-000069030000}"/>
    <cellStyle name="Обычный 6 2 3 4 4 4 2" xfId="1384" xr:uid="{00000000-0005-0000-0000-00006A030000}"/>
    <cellStyle name="Обычный 6 2 3 4 4 4 3" xfId="2078" xr:uid="{00000000-0005-0000-0000-00006B030000}"/>
    <cellStyle name="Обычный 6 2 3 4 4 5" xfId="884" xr:uid="{00000000-0005-0000-0000-00006C030000}"/>
    <cellStyle name="Обычный 6 2 3 4 4 6" xfId="1578" xr:uid="{00000000-0005-0000-0000-00006D030000}"/>
    <cellStyle name="Обычный 6 2 3 4 5" xfId="297" xr:uid="{00000000-0005-0000-0000-00006E030000}"/>
    <cellStyle name="Обычный 6 2 3 4 5 2" xfId="998" xr:uid="{00000000-0005-0000-0000-00006F030000}"/>
    <cellStyle name="Обычный 6 2 3 4 5 3" xfId="1692" xr:uid="{00000000-0005-0000-0000-000070030000}"/>
    <cellStyle name="Обычный 6 2 3 4 6" xfId="468" xr:uid="{00000000-0005-0000-0000-000071030000}"/>
    <cellStyle name="Обычный 6 2 3 4 6 2" xfId="1169" xr:uid="{00000000-0005-0000-0000-000072030000}"/>
    <cellStyle name="Обычный 6 2 3 4 6 3" xfId="1863" xr:uid="{00000000-0005-0000-0000-000073030000}"/>
    <cellStyle name="Обычный 6 2 3 4 7" xfId="685" xr:uid="{00000000-0005-0000-0000-000074030000}"/>
    <cellStyle name="Обычный 6 2 3 4 7 2" xfId="1379" xr:uid="{00000000-0005-0000-0000-000075030000}"/>
    <cellStyle name="Обычный 6 2 3 4 7 3" xfId="2073" xr:uid="{00000000-0005-0000-0000-000076030000}"/>
    <cellStyle name="Обычный 6 2 3 4 8" xfId="827" xr:uid="{00000000-0005-0000-0000-000077030000}"/>
    <cellStyle name="Обычный 6 2 3 4 9" xfId="1521" xr:uid="{00000000-0005-0000-0000-000078030000}"/>
    <cellStyle name="Обычный 6 2 3 5" xfId="183" xr:uid="{00000000-0005-0000-0000-000079030000}"/>
    <cellStyle name="Обычный 6 2 3 5 2" xfId="184" xr:uid="{00000000-0005-0000-0000-00007A030000}"/>
    <cellStyle name="Обычный 6 2 3 5 2 2" xfId="356" xr:uid="{00000000-0005-0000-0000-00007B030000}"/>
    <cellStyle name="Обычный 6 2 3 5 2 2 2" xfId="1057" xr:uid="{00000000-0005-0000-0000-00007C030000}"/>
    <cellStyle name="Обычный 6 2 3 5 2 2 3" xfId="1751" xr:uid="{00000000-0005-0000-0000-00007D030000}"/>
    <cellStyle name="Обычный 6 2 3 5 2 3" xfId="527" xr:uid="{00000000-0005-0000-0000-00007E030000}"/>
    <cellStyle name="Обычный 6 2 3 5 2 3 2" xfId="1228" xr:uid="{00000000-0005-0000-0000-00007F030000}"/>
    <cellStyle name="Обычный 6 2 3 5 2 3 3" xfId="1922" xr:uid="{00000000-0005-0000-0000-000080030000}"/>
    <cellStyle name="Обычный 6 2 3 5 2 4" xfId="692" xr:uid="{00000000-0005-0000-0000-000081030000}"/>
    <cellStyle name="Обычный 6 2 3 5 2 4 2" xfId="1386" xr:uid="{00000000-0005-0000-0000-000082030000}"/>
    <cellStyle name="Обычный 6 2 3 5 2 4 3" xfId="2080" xr:uid="{00000000-0005-0000-0000-000083030000}"/>
    <cellStyle name="Обычный 6 2 3 5 2 5" xfId="886" xr:uid="{00000000-0005-0000-0000-000084030000}"/>
    <cellStyle name="Обычный 6 2 3 5 2 6" xfId="1580" xr:uid="{00000000-0005-0000-0000-000085030000}"/>
    <cellStyle name="Обычный 6 2 3 5 3" xfId="185" xr:uid="{00000000-0005-0000-0000-000086030000}"/>
    <cellStyle name="Обычный 6 2 3 5 3 2" xfId="357" xr:uid="{00000000-0005-0000-0000-000087030000}"/>
    <cellStyle name="Обычный 6 2 3 5 3 2 2" xfId="1058" xr:uid="{00000000-0005-0000-0000-000088030000}"/>
    <cellStyle name="Обычный 6 2 3 5 3 2 3" xfId="1752" xr:uid="{00000000-0005-0000-0000-000089030000}"/>
    <cellStyle name="Обычный 6 2 3 5 3 3" xfId="528" xr:uid="{00000000-0005-0000-0000-00008A030000}"/>
    <cellStyle name="Обычный 6 2 3 5 3 3 2" xfId="1229" xr:uid="{00000000-0005-0000-0000-00008B030000}"/>
    <cellStyle name="Обычный 6 2 3 5 3 3 3" xfId="1923" xr:uid="{00000000-0005-0000-0000-00008C030000}"/>
    <cellStyle name="Обычный 6 2 3 5 3 4" xfId="693" xr:uid="{00000000-0005-0000-0000-00008D030000}"/>
    <cellStyle name="Обычный 6 2 3 5 3 4 2" xfId="1387" xr:uid="{00000000-0005-0000-0000-00008E030000}"/>
    <cellStyle name="Обычный 6 2 3 5 3 4 3" xfId="2081" xr:uid="{00000000-0005-0000-0000-00008F030000}"/>
    <cellStyle name="Обычный 6 2 3 5 3 5" xfId="887" xr:uid="{00000000-0005-0000-0000-000090030000}"/>
    <cellStyle name="Обычный 6 2 3 5 3 6" xfId="1581" xr:uid="{00000000-0005-0000-0000-000091030000}"/>
    <cellStyle name="Обычный 6 2 3 5 4" xfId="355" xr:uid="{00000000-0005-0000-0000-000092030000}"/>
    <cellStyle name="Обычный 6 2 3 5 4 2" xfId="1056" xr:uid="{00000000-0005-0000-0000-000093030000}"/>
    <cellStyle name="Обычный 6 2 3 5 4 3" xfId="1750" xr:uid="{00000000-0005-0000-0000-000094030000}"/>
    <cellStyle name="Обычный 6 2 3 5 5" xfId="526" xr:uid="{00000000-0005-0000-0000-000095030000}"/>
    <cellStyle name="Обычный 6 2 3 5 5 2" xfId="1227" xr:uid="{00000000-0005-0000-0000-000096030000}"/>
    <cellStyle name="Обычный 6 2 3 5 5 3" xfId="1921" xr:uid="{00000000-0005-0000-0000-000097030000}"/>
    <cellStyle name="Обычный 6 2 3 5 6" xfId="691" xr:uid="{00000000-0005-0000-0000-000098030000}"/>
    <cellStyle name="Обычный 6 2 3 5 6 2" xfId="1385" xr:uid="{00000000-0005-0000-0000-000099030000}"/>
    <cellStyle name="Обычный 6 2 3 5 6 3" xfId="2079" xr:uid="{00000000-0005-0000-0000-00009A030000}"/>
    <cellStyle name="Обычный 6 2 3 5 7" xfId="885" xr:uid="{00000000-0005-0000-0000-00009B030000}"/>
    <cellStyle name="Обычный 6 2 3 5 8" xfId="1579" xr:uid="{00000000-0005-0000-0000-00009C030000}"/>
    <cellStyle name="Обычный 6 2 3 6" xfId="186" xr:uid="{00000000-0005-0000-0000-00009D030000}"/>
    <cellStyle name="Обычный 6 2 3 6 2" xfId="358" xr:uid="{00000000-0005-0000-0000-00009E030000}"/>
    <cellStyle name="Обычный 6 2 3 6 2 2" xfId="1059" xr:uid="{00000000-0005-0000-0000-00009F030000}"/>
    <cellStyle name="Обычный 6 2 3 6 2 3" xfId="1753" xr:uid="{00000000-0005-0000-0000-0000A0030000}"/>
    <cellStyle name="Обычный 6 2 3 6 3" xfId="529" xr:uid="{00000000-0005-0000-0000-0000A1030000}"/>
    <cellStyle name="Обычный 6 2 3 6 3 2" xfId="1230" xr:uid="{00000000-0005-0000-0000-0000A2030000}"/>
    <cellStyle name="Обычный 6 2 3 6 3 3" xfId="1924" xr:uid="{00000000-0005-0000-0000-0000A3030000}"/>
    <cellStyle name="Обычный 6 2 3 6 4" xfId="694" xr:uid="{00000000-0005-0000-0000-0000A4030000}"/>
    <cellStyle name="Обычный 6 2 3 6 4 2" xfId="1388" xr:uid="{00000000-0005-0000-0000-0000A5030000}"/>
    <cellStyle name="Обычный 6 2 3 6 4 3" xfId="2082" xr:uid="{00000000-0005-0000-0000-0000A6030000}"/>
    <cellStyle name="Обычный 6 2 3 6 5" xfId="888" xr:uid="{00000000-0005-0000-0000-0000A7030000}"/>
    <cellStyle name="Обычный 6 2 3 6 6" xfId="1582" xr:uid="{00000000-0005-0000-0000-0000A8030000}"/>
    <cellStyle name="Обычный 6 2 3 7" xfId="187" xr:uid="{00000000-0005-0000-0000-0000A9030000}"/>
    <cellStyle name="Обычный 6 2 3 7 2" xfId="359" xr:uid="{00000000-0005-0000-0000-0000AA030000}"/>
    <cellStyle name="Обычный 6 2 3 7 2 2" xfId="1060" xr:uid="{00000000-0005-0000-0000-0000AB030000}"/>
    <cellStyle name="Обычный 6 2 3 7 2 3" xfId="1754" xr:uid="{00000000-0005-0000-0000-0000AC030000}"/>
    <cellStyle name="Обычный 6 2 3 7 3" xfId="530" xr:uid="{00000000-0005-0000-0000-0000AD030000}"/>
    <cellStyle name="Обычный 6 2 3 7 3 2" xfId="1231" xr:uid="{00000000-0005-0000-0000-0000AE030000}"/>
    <cellStyle name="Обычный 6 2 3 7 3 3" xfId="1925" xr:uid="{00000000-0005-0000-0000-0000AF030000}"/>
    <cellStyle name="Обычный 6 2 3 7 4" xfId="695" xr:uid="{00000000-0005-0000-0000-0000B0030000}"/>
    <cellStyle name="Обычный 6 2 3 7 4 2" xfId="1389" xr:uid="{00000000-0005-0000-0000-0000B1030000}"/>
    <cellStyle name="Обычный 6 2 3 7 4 3" xfId="2083" xr:uid="{00000000-0005-0000-0000-0000B2030000}"/>
    <cellStyle name="Обычный 6 2 3 7 5" xfId="889" xr:uid="{00000000-0005-0000-0000-0000B3030000}"/>
    <cellStyle name="Обычный 6 2 3 7 6" xfId="1583" xr:uid="{00000000-0005-0000-0000-0000B4030000}"/>
    <cellStyle name="Обычный 6 2 3 8" xfId="188" xr:uid="{00000000-0005-0000-0000-0000B5030000}"/>
    <cellStyle name="Обычный 6 2 3 8 2" xfId="360" xr:uid="{00000000-0005-0000-0000-0000B6030000}"/>
    <cellStyle name="Обычный 6 2 3 8 2 2" xfId="1061" xr:uid="{00000000-0005-0000-0000-0000B7030000}"/>
    <cellStyle name="Обычный 6 2 3 8 2 3" xfId="1755" xr:uid="{00000000-0005-0000-0000-0000B8030000}"/>
    <cellStyle name="Обычный 6 2 3 8 3" xfId="531" xr:uid="{00000000-0005-0000-0000-0000B9030000}"/>
    <cellStyle name="Обычный 6 2 3 8 3 2" xfId="1232" xr:uid="{00000000-0005-0000-0000-0000BA030000}"/>
    <cellStyle name="Обычный 6 2 3 8 3 3" xfId="1926" xr:uid="{00000000-0005-0000-0000-0000BB030000}"/>
    <cellStyle name="Обычный 6 2 3 8 4" xfId="696" xr:uid="{00000000-0005-0000-0000-0000BC030000}"/>
    <cellStyle name="Обычный 6 2 3 8 4 2" xfId="1390" xr:uid="{00000000-0005-0000-0000-0000BD030000}"/>
    <cellStyle name="Обычный 6 2 3 8 4 3" xfId="2084" xr:uid="{00000000-0005-0000-0000-0000BE030000}"/>
    <cellStyle name="Обычный 6 2 3 8 5" xfId="890" xr:uid="{00000000-0005-0000-0000-0000BF030000}"/>
    <cellStyle name="Обычный 6 2 3 8 6" xfId="1584" xr:uid="{00000000-0005-0000-0000-0000C0030000}"/>
    <cellStyle name="Обычный 6 2 3 9" xfId="114" xr:uid="{00000000-0005-0000-0000-0000C1030000}"/>
    <cellStyle name="Обычный 6 2 3 9 2" xfId="817" xr:uid="{00000000-0005-0000-0000-0000C2030000}"/>
    <cellStyle name="Обычный 6 2 3 9 3" xfId="1511" xr:uid="{00000000-0005-0000-0000-0000C3030000}"/>
    <cellStyle name="Обычный 6 2 4" xfId="129" xr:uid="{00000000-0005-0000-0000-0000C4030000}"/>
    <cellStyle name="Обычный 6 2 4 2" xfId="189" xr:uid="{00000000-0005-0000-0000-0000C5030000}"/>
    <cellStyle name="Обычный 6 2 4 2 2" xfId="190" xr:uid="{00000000-0005-0000-0000-0000C6030000}"/>
    <cellStyle name="Обычный 6 2 4 2 2 2" xfId="362" xr:uid="{00000000-0005-0000-0000-0000C7030000}"/>
    <cellStyle name="Обычный 6 2 4 2 2 2 2" xfId="1063" xr:uid="{00000000-0005-0000-0000-0000C8030000}"/>
    <cellStyle name="Обычный 6 2 4 2 2 2 3" xfId="1757" xr:uid="{00000000-0005-0000-0000-0000C9030000}"/>
    <cellStyle name="Обычный 6 2 4 2 2 3" xfId="533" xr:uid="{00000000-0005-0000-0000-0000CA030000}"/>
    <cellStyle name="Обычный 6 2 4 2 2 3 2" xfId="1234" xr:uid="{00000000-0005-0000-0000-0000CB030000}"/>
    <cellStyle name="Обычный 6 2 4 2 2 3 3" xfId="1928" xr:uid="{00000000-0005-0000-0000-0000CC030000}"/>
    <cellStyle name="Обычный 6 2 4 2 2 4" xfId="699" xr:uid="{00000000-0005-0000-0000-0000CD030000}"/>
    <cellStyle name="Обычный 6 2 4 2 2 4 2" xfId="1393" xr:uid="{00000000-0005-0000-0000-0000CE030000}"/>
    <cellStyle name="Обычный 6 2 4 2 2 4 3" xfId="2087" xr:uid="{00000000-0005-0000-0000-0000CF030000}"/>
    <cellStyle name="Обычный 6 2 4 2 2 5" xfId="892" xr:uid="{00000000-0005-0000-0000-0000D0030000}"/>
    <cellStyle name="Обычный 6 2 4 2 2 6" xfId="1586" xr:uid="{00000000-0005-0000-0000-0000D1030000}"/>
    <cellStyle name="Обычный 6 2 4 2 3" xfId="191" xr:uid="{00000000-0005-0000-0000-0000D2030000}"/>
    <cellStyle name="Обычный 6 2 4 2 3 2" xfId="363" xr:uid="{00000000-0005-0000-0000-0000D3030000}"/>
    <cellStyle name="Обычный 6 2 4 2 3 2 2" xfId="1064" xr:uid="{00000000-0005-0000-0000-0000D4030000}"/>
    <cellStyle name="Обычный 6 2 4 2 3 2 3" xfId="1758" xr:uid="{00000000-0005-0000-0000-0000D5030000}"/>
    <cellStyle name="Обычный 6 2 4 2 3 3" xfId="534" xr:uid="{00000000-0005-0000-0000-0000D6030000}"/>
    <cellStyle name="Обычный 6 2 4 2 3 3 2" xfId="1235" xr:uid="{00000000-0005-0000-0000-0000D7030000}"/>
    <cellStyle name="Обычный 6 2 4 2 3 3 3" xfId="1929" xr:uid="{00000000-0005-0000-0000-0000D8030000}"/>
    <cellStyle name="Обычный 6 2 4 2 3 4" xfId="700" xr:uid="{00000000-0005-0000-0000-0000D9030000}"/>
    <cellStyle name="Обычный 6 2 4 2 3 4 2" xfId="1394" xr:uid="{00000000-0005-0000-0000-0000DA030000}"/>
    <cellStyle name="Обычный 6 2 4 2 3 4 3" xfId="2088" xr:uid="{00000000-0005-0000-0000-0000DB030000}"/>
    <cellStyle name="Обычный 6 2 4 2 3 5" xfId="893" xr:uid="{00000000-0005-0000-0000-0000DC030000}"/>
    <cellStyle name="Обычный 6 2 4 2 3 6" xfId="1587" xr:uid="{00000000-0005-0000-0000-0000DD030000}"/>
    <cellStyle name="Обычный 6 2 4 2 4" xfId="361" xr:uid="{00000000-0005-0000-0000-0000DE030000}"/>
    <cellStyle name="Обычный 6 2 4 2 4 2" xfId="1062" xr:uid="{00000000-0005-0000-0000-0000DF030000}"/>
    <cellStyle name="Обычный 6 2 4 2 4 3" xfId="1756" xr:uid="{00000000-0005-0000-0000-0000E0030000}"/>
    <cellStyle name="Обычный 6 2 4 2 5" xfId="532" xr:uid="{00000000-0005-0000-0000-0000E1030000}"/>
    <cellStyle name="Обычный 6 2 4 2 5 2" xfId="1233" xr:uid="{00000000-0005-0000-0000-0000E2030000}"/>
    <cellStyle name="Обычный 6 2 4 2 5 3" xfId="1927" xr:uid="{00000000-0005-0000-0000-0000E3030000}"/>
    <cellStyle name="Обычный 6 2 4 2 6" xfId="698" xr:uid="{00000000-0005-0000-0000-0000E4030000}"/>
    <cellStyle name="Обычный 6 2 4 2 6 2" xfId="1392" xr:uid="{00000000-0005-0000-0000-0000E5030000}"/>
    <cellStyle name="Обычный 6 2 4 2 6 3" xfId="2086" xr:uid="{00000000-0005-0000-0000-0000E6030000}"/>
    <cellStyle name="Обычный 6 2 4 2 7" xfId="891" xr:uid="{00000000-0005-0000-0000-0000E7030000}"/>
    <cellStyle name="Обычный 6 2 4 2 8" xfId="1585" xr:uid="{00000000-0005-0000-0000-0000E8030000}"/>
    <cellStyle name="Обычный 6 2 4 3" xfId="192" xr:uid="{00000000-0005-0000-0000-0000E9030000}"/>
    <cellStyle name="Обычный 6 2 4 3 2" xfId="364" xr:uid="{00000000-0005-0000-0000-0000EA030000}"/>
    <cellStyle name="Обычный 6 2 4 3 2 2" xfId="1065" xr:uid="{00000000-0005-0000-0000-0000EB030000}"/>
    <cellStyle name="Обычный 6 2 4 3 2 3" xfId="1759" xr:uid="{00000000-0005-0000-0000-0000EC030000}"/>
    <cellStyle name="Обычный 6 2 4 3 3" xfId="535" xr:uid="{00000000-0005-0000-0000-0000ED030000}"/>
    <cellStyle name="Обычный 6 2 4 3 3 2" xfId="1236" xr:uid="{00000000-0005-0000-0000-0000EE030000}"/>
    <cellStyle name="Обычный 6 2 4 3 3 3" xfId="1930" xr:uid="{00000000-0005-0000-0000-0000EF030000}"/>
    <cellStyle name="Обычный 6 2 4 3 4" xfId="701" xr:uid="{00000000-0005-0000-0000-0000F0030000}"/>
    <cellStyle name="Обычный 6 2 4 3 4 2" xfId="1395" xr:uid="{00000000-0005-0000-0000-0000F1030000}"/>
    <cellStyle name="Обычный 6 2 4 3 4 3" xfId="2089" xr:uid="{00000000-0005-0000-0000-0000F2030000}"/>
    <cellStyle name="Обычный 6 2 4 3 5" xfId="894" xr:uid="{00000000-0005-0000-0000-0000F3030000}"/>
    <cellStyle name="Обычный 6 2 4 3 6" xfId="1588" xr:uid="{00000000-0005-0000-0000-0000F4030000}"/>
    <cellStyle name="Обычный 6 2 4 4" xfId="193" xr:uid="{00000000-0005-0000-0000-0000F5030000}"/>
    <cellStyle name="Обычный 6 2 4 4 2" xfId="365" xr:uid="{00000000-0005-0000-0000-0000F6030000}"/>
    <cellStyle name="Обычный 6 2 4 4 2 2" xfId="1066" xr:uid="{00000000-0005-0000-0000-0000F7030000}"/>
    <cellStyle name="Обычный 6 2 4 4 2 3" xfId="1760" xr:uid="{00000000-0005-0000-0000-0000F8030000}"/>
    <cellStyle name="Обычный 6 2 4 4 3" xfId="536" xr:uid="{00000000-0005-0000-0000-0000F9030000}"/>
    <cellStyle name="Обычный 6 2 4 4 3 2" xfId="1237" xr:uid="{00000000-0005-0000-0000-0000FA030000}"/>
    <cellStyle name="Обычный 6 2 4 4 3 3" xfId="1931" xr:uid="{00000000-0005-0000-0000-0000FB030000}"/>
    <cellStyle name="Обычный 6 2 4 4 4" xfId="702" xr:uid="{00000000-0005-0000-0000-0000FC030000}"/>
    <cellStyle name="Обычный 6 2 4 4 4 2" xfId="1396" xr:uid="{00000000-0005-0000-0000-0000FD030000}"/>
    <cellStyle name="Обычный 6 2 4 4 4 3" xfId="2090" xr:uid="{00000000-0005-0000-0000-0000FE030000}"/>
    <cellStyle name="Обычный 6 2 4 4 5" xfId="895" xr:uid="{00000000-0005-0000-0000-0000FF030000}"/>
    <cellStyle name="Обычный 6 2 4 4 6" xfId="1589" xr:uid="{00000000-0005-0000-0000-000000040000}"/>
    <cellStyle name="Обычный 6 2 4 5" xfId="301" xr:uid="{00000000-0005-0000-0000-000001040000}"/>
    <cellStyle name="Обычный 6 2 4 5 2" xfId="1002" xr:uid="{00000000-0005-0000-0000-000002040000}"/>
    <cellStyle name="Обычный 6 2 4 5 3" xfId="1696" xr:uid="{00000000-0005-0000-0000-000003040000}"/>
    <cellStyle name="Обычный 6 2 4 6" xfId="472" xr:uid="{00000000-0005-0000-0000-000004040000}"/>
    <cellStyle name="Обычный 6 2 4 6 2" xfId="1173" xr:uid="{00000000-0005-0000-0000-000005040000}"/>
    <cellStyle name="Обычный 6 2 4 6 3" xfId="1867" xr:uid="{00000000-0005-0000-0000-000006040000}"/>
    <cellStyle name="Обычный 6 2 4 7" xfId="697" xr:uid="{00000000-0005-0000-0000-000007040000}"/>
    <cellStyle name="Обычный 6 2 4 7 2" xfId="1391" xr:uid="{00000000-0005-0000-0000-000008040000}"/>
    <cellStyle name="Обычный 6 2 4 7 3" xfId="2085" xr:uid="{00000000-0005-0000-0000-000009040000}"/>
    <cellStyle name="Обычный 6 2 4 8" xfId="831" xr:uid="{00000000-0005-0000-0000-00000A040000}"/>
    <cellStyle name="Обычный 6 2 4 9" xfId="1525" xr:uid="{00000000-0005-0000-0000-00000B040000}"/>
    <cellStyle name="Обычный 6 2 5" xfId="122" xr:uid="{00000000-0005-0000-0000-00000C040000}"/>
    <cellStyle name="Обычный 6 2 5 2" xfId="194" xr:uid="{00000000-0005-0000-0000-00000D040000}"/>
    <cellStyle name="Обычный 6 2 5 2 2" xfId="195" xr:uid="{00000000-0005-0000-0000-00000E040000}"/>
    <cellStyle name="Обычный 6 2 5 2 2 2" xfId="367" xr:uid="{00000000-0005-0000-0000-00000F040000}"/>
    <cellStyle name="Обычный 6 2 5 2 2 2 2" xfId="1068" xr:uid="{00000000-0005-0000-0000-000010040000}"/>
    <cellStyle name="Обычный 6 2 5 2 2 2 3" xfId="1762" xr:uid="{00000000-0005-0000-0000-000011040000}"/>
    <cellStyle name="Обычный 6 2 5 2 2 3" xfId="538" xr:uid="{00000000-0005-0000-0000-000012040000}"/>
    <cellStyle name="Обычный 6 2 5 2 2 3 2" xfId="1239" xr:uid="{00000000-0005-0000-0000-000013040000}"/>
    <cellStyle name="Обычный 6 2 5 2 2 3 3" xfId="1933" xr:uid="{00000000-0005-0000-0000-000014040000}"/>
    <cellStyle name="Обычный 6 2 5 2 2 4" xfId="705" xr:uid="{00000000-0005-0000-0000-000015040000}"/>
    <cellStyle name="Обычный 6 2 5 2 2 4 2" xfId="1399" xr:uid="{00000000-0005-0000-0000-000016040000}"/>
    <cellStyle name="Обычный 6 2 5 2 2 4 3" xfId="2093" xr:uid="{00000000-0005-0000-0000-000017040000}"/>
    <cellStyle name="Обычный 6 2 5 2 2 5" xfId="897" xr:uid="{00000000-0005-0000-0000-000018040000}"/>
    <cellStyle name="Обычный 6 2 5 2 2 6" xfId="1591" xr:uid="{00000000-0005-0000-0000-000019040000}"/>
    <cellStyle name="Обычный 6 2 5 2 3" xfId="196" xr:uid="{00000000-0005-0000-0000-00001A040000}"/>
    <cellStyle name="Обычный 6 2 5 2 3 2" xfId="368" xr:uid="{00000000-0005-0000-0000-00001B040000}"/>
    <cellStyle name="Обычный 6 2 5 2 3 2 2" xfId="1069" xr:uid="{00000000-0005-0000-0000-00001C040000}"/>
    <cellStyle name="Обычный 6 2 5 2 3 2 3" xfId="1763" xr:uid="{00000000-0005-0000-0000-00001D040000}"/>
    <cellStyle name="Обычный 6 2 5 2 3 3" xfId="539" xr:uid="{00000000-0005-0000-0000-00001E040000}"/>
    <cellStyle name="Обычный 6 2 5 2 3 3 2" xfId="1240" xr:uid="{00000000-0005-0000-0000-00001F040000}"/>
    <cellStyle name="Обычный 6 2 5 2 3 3 3" xfId="1934" xr:uid="{00000000-0005-0000-0000-000020040000}"/>
    <cellStyle name="Обычный 6 2 5 2 3 4" xfId="706" xr:uid="{00000000-0005-0000-0000-000021040000}"/>
    <cellStyle name="Обычный 6 2 5 2 3 4 2" xfId="1400" xr:uid="{00000000-0005-0000-0000-000022040000}"/>
    <cellStyle name="Обычный 6 2 5 2 3 4 3" xfId="2094" xr:uid="{00000000-0005-0000-0000-000023040000}"/>
    <cellStyle name="Обычный 6 2 5 2 3 5" xfId="898" xr:uid="{00000000-0005-0000-0000-000024040000}"/>
    <cellStyle name="Обычный 6 2 5 2 3 6" xfId="1592" xr:uid="{00000000-0005-0000-0000-000025040000}"/>
    <cellStyle name="Обычный 6 2 5 2 4" xfId="366" xr:uid="{00000000-0005-0000-0000-000026040000}"/>
    <cellStyle name="Обычный 6 2 5 2 4 2" xfId="1067" xr:uid="{00000000-0005-0000-0000-000027040000}"/>
    <cellStyle name="Обычный 6 2 5 2 4 3" xfId="1761" xr:uid="{00000000-0005-0000-0000-000028040000}"/>
    <cellStyle name="Обычный 6 2 5 2 5" xfId="537" xr:uid="{00000000-0005-0000-0000-000029040000}"/>
    <cellStyle name="Обычный 6 2 5 2 5 2" xfId="1238" xr:uid="{00000000-0005-0000-0000-00002A040000}"/>
    <cellStyle name="Обычный 6 2 5 2 5 3" xfId="1932" xr:uid="{00000000-0005-0000-0000-00002B040000}"/>
    <cellStyle name="Обычный 6 2 5 2 6" xfId="704" xr:uid="{00000000-0005-0000-0000-00002C040000}"/>
    <cellStyle name="Обычный 6 2 5 2 6 2" xfId="1398" xr:uid="{00000000-0005-0000-0000-00002D040000}"/>
    <cellStyle name="Обычный 6 2 5 2 6 3" xfId="2092" xr:uid="{00000000-0005-0000-0000-00002E040000}"/>
    <cellStyle name="Обычный 6 2 5 2 7" xfId="896" xr:uid="{00000000-0005-0000-0000-00002F040000}"/>
    <cellStyle name="Обычный 6 2 5 2 8" xfId="1590" xr:uid="{00000000-0005-0000-0000-000030040000}"/>
    <cellStyle name="Обычный 6 2 5 3" xfId="197" xr:uid="{00000000-0005-0000-0000-000031040000}"/>
    <cellStyle name="Обычный 6 2 5 3 2" xfId="369" xr:uid="{00000000-0005-0000-0000-000032040000}"/>
    <cellStyle name="Обычный 6 2 5 3 2 2" xfId="1070" xr:uid="{00000000-0005-0000-0000-000033040000}"/>
    <cellStyle name="Обычный 6 2 5 3 2 3" xfId="1764" xr:uid="{00000000-0005-0000-0000-000034040000}"/>
    <cellStyle name="Обычный 6 2 5 3 3" xfId="540" xr:uid="{00000000-0005-0000-0000-000035040000}"/>
    <cellStyle name="Обычный 6 2 5 3 3 2" xfId="1241" xr:uid="{00000000-0005-0000-0000-000036040000}"/>
    <cellStyle name="Обычный 6 2 5 3 3 3" xfId="1935" xr:uid="{00000000-0005-0000-0000-000037040000}"/>
    <cellStyle name="Обычный 6 2 5 3 4" xfId="707" xr:uid="{00000000-0005-0000-0000-000038040000}"/>
    <cellStyle name="Обычный 6 2 5 3 4 2" xfId="1401" xr:uid="{00000000-0005-0000-0000-000039040000}"/>
    <cellStyle name="Обычный 6 2 5 3 4 3" xfId="2095" xr:uid="{00000000-0005-0000-0000-00003A040000}"/>
    <cellStyle name="Обычный 6 2 5 3 5" xfId="899" xr:uid="{00000000-0005-0000-0000-00003B040000}"/>
    <cellStyle name="Обычный 6 2 5 3 6" xfId="1593" xr:uid="{00000000-0005-0000-0000-00003C040000}"/>
    <cellStyle name="Обычный 6 2 5 4" xfId="198" xr:uid="{00000000-0005-0000-0000-00003D040000}"/>
    <cellStyle name="Обычный 6 2 5 4 2" xfId="370" xr:uid="{00000000-0005-0000-0000-00003E040000}"/>
    <cellStyle name="Обычный 6 2 5 4 2 2" xfId="1071" xr:uid="{00000000-0005-0000-0000-00003F040000}"/>
    <cellStyle name="Обычный 6 2 5 4 2 3" xfId="1765" xr:uid="{00000000-0005-0000-0000-000040040000}"/>
    <cellStyle name="Обычный 6 2 5 4 3" xfId="541" xr:uid="{00000000-0005-0000-0000-000041040000}"/>
    <cellStyle name="Обычный 6 2 5 4 3 2" xfId="1242" xr:uid="{00000000-0005-0000-0000-000042040000}"/>
    <cellStyle name="Обычный 6 2 5 4 3 3" xfId="1936" xr:uid="{00000000-0005-0000-0000-000043040000}"/>
    <cellStyle name="Обычный 6 2 5 4 4" xfId="708" xr:uid="{00000000-0005-0000-0000-000044040000}"/>
    <cellStyle name="Обычный 6 2 5 4 4 2" xfId="1402" xr:uid="{00000000-0005-0000-0000-000045040000}"/>
    <cellStyle name="Обычный 6 2 5 4 4 3" xfId="2096" xr:uid="{00000000-0005-0000-0000-000046040000}"/>
    <cellStyle name="Обычный 6 2 5 4 5" xfId="900" xr:uid="{00000000-0005-0000-0000-000047040000}"/>
    <cellStyle name="Обычный 6 2 5 4 6" xfId="1594" xr:uid="{00000000-0005-0000-0000-000048040000}"/>
    <cellStyle name="Обычный 6 2 5 5" xfId="294" xr:uid="{00000000-0005-0000-0000-000049040000}"/>
    <cellStyle name="Обычный 6 2 5 5 2" xfId="995" xr:uid="{00000000-0005-0000-0000-00004A040000}"/>
    <cellStyle name="Обычный 6 2 5 5 3" xfId="1689" xr:uid="{00000000-0005-0000-0000-00004B040000}"/>
    <cellStyle name="Обычный 6 2 5 6" xfId="465" xr:uid="{00000000-0005-0000-0000-00004C040000}"/>
    <cellStyle name="Обычный 6 2 5 6 2" xfId="1166" xr:uid="{00000000-0005-0000-0000-00004D040000}"/>
    <cellStyle name="Обычный 6 2 5 6 3" xfId="1860" xr:uid="{00000000-0005-0000-0000-00004E040000}"/>
    <cellStyle name="Обычный 6 2 5 7" xfId="703" xr:uid="{00000000-0005-0000-0000-00004F040000}"/>
    <cellStyle name="Обычный 6 2 5 7 2" xfId="1397" xr:uid="{00000000-0005-0000-0000-000050040000}"/>
    <cellStyle name="Обычный 6 2 5 7 3" xfId="2091" xr:uid="{00000000-0005-0000-0000-000051040000}"/>
    <cellStyle name="Обычный 6 2 5 8" xfId="824" xr:uid="{00000000-0005-0000-0000-000052040000}"/>
    <cellStyle name="Обычный 6 2 5 9" xfId="1518" xr:uid="{00000000-0005-0000-0000-000053040000}"/>
    <cellStyle name="Обычный 6 2 6" xfId="199" xr:uid="{00000000-0005-0000-0000-000054040000}"/>
    <cellStyle name="Обычный 6 2 6 2" xfId="200" xr:uid="{00000000-0005-0000-0000-000055040000}"/>
    <cellStyle name="Обычный 6 2 6 2 2" xfId="372" xr:uid="{00000000-0005-0000-0000-000056040000}"/>
    <cellStyle name="Обычный 6 2 6 2 2 2" xfId="1073" xr:uid="{00000000-0005-0000-0000-000057040000}"/>
    <cellStyle name="Обычный 6 2 6 2 2 3" xfId="1767" xr:uid="{00000000-0005-0000-0000-000058040000}"/>
    <cellStyle name="Обычный 6 2 6 2 3" xfId="543" xr:uid="{00000000-0005-0000-0000-000059040000}"/>
    <cellStyle name="Обычный 6 2 6 2 3 2" xfId="1244" xr:uid="{00000000-0005-0000-0000-00005A040000}"/>
    <cellStyle name="Обычный 6 2 6 2 3 3" xfId="1938" xr:uid="{00000000-0005-0000-0000-00005B040000}"/>
    <cellStyle name="Обычный 6 2 6 2 4" xfId="710" xr:uid="{00000000-0005-0000-0000-00005C040000}"/>
    <cellStyle name="Обычный 6 2 6 2 4 2" xfId="1404" xr:uid="{00000000-0005-0000-0000-00005D040000}"/>
    <cellStyle name="Обычный 6 2 6 2 4 3" xfId="2098" xr:uid="{00000000-0005-0000-0000-00005E040000}"/>
    <cellStyle name="Обычный 6 2 6 2 5" xfId="902" xr:uid="{00000000-0005-0000-0000-00005F040000}"/>
    <cellStyle name="Обычный 6 2 6 2 6" xfId="1596" xr:uid="{00000000-0005-0000-0000-000060040000}"/>
    <cellStyle name="Обычный 6 2 6 3" xfId="201" xr:uid="{00000000-0005-0000-0000-000061040000}"/>
    <cellStyle name="Обычный 6 2 6 3 2" xfId="373" xr:uid="{00000000-0005-0000-0000-000062040000}"/>
    <cellStyle name="Обычный 6 2 6 3 2 2" xfId="1074" xr:uid="{00000000-0005-0000-0000-000063040000}"/>
    <cellStyle name="Обычный 6 2 6 3 2 3" xfId="1768" xr:uid="{00000000-0005-0000-0000-000064040000}"/>
    <cellStyle name="Обычный 6 2 6 3 3" xfId="544" xr:uid="{00000000-0005-0000-0000-000065040000}"/>
    <cellStyle name="Обычный 6 2 6 3 3 2" xfId="1245" xr:uid="{00000000-0005-0000-0000-000066040000}"/>
    <cellStyle name="Обычный 6 2 6 3 3 3" xfId="1939" xr:uid="{00000000-0005-0000-0000-000067040000}"/>
    <cellStyle name="Обычный 6 2 6 3 4" xfId="711" xr:uid="{00000000-0005-0000-0000-000068040000}"/>
    <cellStyle name="Обычный 6 2 6 3 4 2" xfId="1405" xr:uid="{00000000-0005-0000-0000-000069040000}"/>
    <cellStyle name="Обычный 6 2 6 3 4 3" xfId="2099" xr:uid="{00000000-0005-0000-0000-00006A040000}"/>
    <cellStyle name="Обычный 6 2 6 3 5" xfId="903" xr:uid="{00000000-0005-0000-0000-00006B040000}"/>
    <cellStyle name="Обычный 6 2 6 3 6" xfId="1597" xr:uid="{00000000-0005-0000-0000-00006C040000}"/>
    <cellStyle name="Обычный 6 2 6 4" xfId="371" xr:uid="{00000000-0005-0000-0000-00006D040000}"/>
    <cellStyle name="Обычный 6 2 6 4 2" xfId="1072" xr:uid="{00000000-0005-0000-0000-00006E040000}"/>
    <cellStyle name="Обычный 6 2 6 4 3" xfId="1766" xr:uid="{00000000-0005-0000-0000-00006F040000}"/>
    <cellStyle name="Обычный 6 2 6 5" xfId="542" xr:uid="{00000000-0005-0000-0000-000070040000}"/>
    <cellStyle name="Обычный 6 2 6 5 2" xfId="1243" xr:uid="{00000000-0005-0000-0000-000071040000}"/>
    <cellStyle name="Обычный 6 2 6 5 3" xfId="1937" xr:uid="{00000000-0005-0000-0000-000072040000}"/>
    <cellStyle name="Обычный 6 2 6 6" xfId="709" xr:uid="{00000000-0005-0000-0000-000073040000}"/>
    <cellStyle name="Обычный 6 2 6 6 2" xfId="1403" xr:uid="{00000000-0005-0000-0000-000074040000}"/>
    <cellStyle name="Обычный 6 2 6 6 3" xfId="2097" xr:uid="{00000000-0005-0000-0000-000075040000}"/>
    <cellStyle name="Обычный 6 2 6 7" xfId="901" xr:uid="{00000000-0005-0000-0000-000076040000}"/>
    <cellStyle name="Обычный 6 2 6 8" xfId="1595" xr:uid="{00000000-0005-0000-0000-000077040000}"/>
    <cellStyle name="Обычный 6 2 7" xfId="202" xr:uid="{00000000-0005-0000-0000-000078040000}"/>
    <cellStyle name="Обычный 6 2 7 2" xfId="374" xr:uid="{00000000-0005-0000-0000-000079040000}"/>
    <cellStyle name="Обычный 6 2 7 2 2" xfId="1075" xr:uid="{00000000-0005-0000-0000-00007A040000}"/>
    <cellStyle name="Обычный 6 2 7 2 3" xfId="1769" xr:uid="{00000000-0005-0000-0000-00007B040000}"/>
    <cellStyle name="Обычный 6 2 7 3" xfId="545" xr:uid="{00000000-0005-0000-0000-00007C040000}"/>
    <cellStyle name="Обычный 6 2 7 3 2" xfId="1246" xr:uid="{00000000-0005-0000-0000-00007D040000}"/>
    <cellStyle name="Обычный 6 2 7 3 3" xfId="1940" xr:uid="{00000000-0005-0000-0000-00007E040000}"/>
    <cellStyle name="Обычный 6 2 7 4" xfId="712" xr:uid="{00000000-0005-0000-0000-00007F040000}"/>
    <cellStyle name="Обычный 6 2 7 4 2" xfId="1406" xr:uid="{00000000-0005-0000-0000-000080040000}"/>
    <cellStyle name="Обычный 6 2 7 4 3" xfId="2100" xr:uid="{00000000-0005-0000-0000-000081040000}"/>
    <cellStyle name="Обычный 6 2 7 5" xfId="904" xr:uid="{00000000-0005-0000-0000-000082040000}"/>
    <cellStyle name="Обычный 6 2 7 6" xfId="1598" xr:uid="{00000000-0005-0000-0000-000083040000}"/>
    <cellStyle name="Обычный 6 2 8" xfId="203" xr:uid="{00000000-0005-0000-0000-000084040000}"/>
    <cellStyle name="Обычный 6 2 8 2" xfId="375" xr:uid="{00000000-0005-0000-0000-000085040000}"/>
    <cellStyle name="Обычный 6 2 8 2 2" xfId="1076" xr:uid="{00000000-0005-0000-0000-000086040000}"/>
    <cellStyle name="Обычный 6 2 8 2 3" xfId="1770" xr:uid="{00000000-0005-0000-0000-000087040000}"/>
    <cellStyle name="Обычный 6 2 8 3" xfId="546" xr:uid="{00000000-0005-0000-0000-000088040000}"/>
    <cellStyle name="Обычный 6 2 8 3 2" xfId="1247" xr:uid="{00000000-0005-0000-0000-000089040000}"/>
    <cellStyle name="Обычный 6 2 8 3 3" xfId="1941" xr:uid="{00000000-0005-0000-0000-00008A040000}"/>
    <cellStyle name="Обычный 6 2 8 4" xfId="713" xr:uid="{00000000-0005-0000-0000-00008B040000}"/>
    <cellStyle name="Обычный 6 2 8 4 2" xfId="1407" xr:uid="{00000000-0005-0000-0000-00008C040000}"/>
    <cellStyle name="Обычный 6 2 8 4 3" xfId="2101" xr:uid="{00000000-0005-0000-0000-00008D040000}"/>
    <cellStyle name="Обычный 6 2 8 5" xfId="905" xr:uid="{00000000-0005-0000-0000-00008E040000}"/>
    <cellStyle name="Обычный 6 2 8 6" xfId="1599" xr:uid="{00000000-0005-0000-0000-00008F040000}"/>
    <cellStyle name="Обычный 6 2 9" xfId="204" xr:uid="{00000000-0005-0000-0000-000090040000}"/>
    <cellStyle name="Обычный 6 2 9 2" xfId="376" xr:uid="{00000000-0005-0000-0000-000091040000}"/>
    <cellStyle name="Обычный 6 2 9 2 2" xfId="1077" xr:uid="{00000000-0005-0000-0000-000092040000}"/>
    <cellStyle name="Обычный 6 2 9 2 3" xfId="1771" xr:uid="{00000000-0005-0000-0000-000093040000}"/>
    <cellStyle name="Обычный 6 2 9 3" xfId="547" xr:uid="{00000000-0005-0000-0000-000094040000}"/>
    <cellStyle name="Обычный 6 2 9 3 2" xfId="1248" xr:uid="{00000000-0005-0000-0000-000095040000}"/>
    <cellStyle name="Обычный 6 2 9 3 3" xfId="1942" xr:uid="{00000000-0005-0000-0000-000096040000}"/>
    <cellStyle name="Обычный 6 2 9 4" xfId="714" xr:uid="{00000000-0005-0000-0000-000097040000}"/>
    <cellStyle name="Обычный 6 2 9 4 2" xfId="1408" xr:uid="{00000000-0005-0000-0000-000098040000}"/>
    <cellStyle name="Обычный 6 2 9 4 3" xfId="2102" xr:uid="{00000000-0005-0000-0000-000099040000}"/>
    <cellStyle name="Обычный 6 2 9 5" xfId="906" xr:uid="{00000000-0005-0000-0000-00009A040000}"/>
    <cellStyle name="Обычный 6 2 9 6" xfId="1600" xr:uid="{00000000-0005-0000-0000-00009B040000}"/>
    <cellStyle name="Обычный 6 3" xfId="126" xr:uid="{00000000-0005-0000-0000-00009C040000}"/>
    <cellStyle name="Обычный 6 3 2" xfId="205" xr:uid="{00000000-0005-0000-0000-00009D040000}"/>
    <cellStyle name="Обычный 6 3 2 2" xfId="206" xr:uid="{00000000-0005-0000-0000-00009E040000}"/>
    <cellStyle name="Обычный 6 3 2 2 2" xfId="378" xr:uid="{00000000-0005-0000-0000-00009F040000}"/>
    <cellStyle name="Обычный 6 3 2 2 2 2" xfId="1079" xr:uid="{00000000-0005-0000-0000-0000A0040000}"/>
    <cellStyle name="Обычный 6 3 2 2 2 3" xfId="1773" xr:uid="{00000000-0005-0000-0000-0000A1040000}"/>
    <cellStyle name="Обычный 6 3 2 2 3" xfId="549" xr:uid="{00000000-0005-0000-0000-0000A2040000}"/>
    <cellStyle name="Обычный 6 3 2 2 3 2" xfId="1250" xr:uid="{00000000-0005-0000-0000-0000A3040000}"/>
    <cellStyle name="Обычный 6 3 2 2 3 3" xfId="1944" xr:uid="{00000000-0005-0000-0000-0000A4040000}"/>
    <cellStyle name="Обычный 6 3 2 2 4" xfId="717" xr:uid="{00000000-0005-0000-0000-0000A5040000}"/>
    <cellStyle name="Обычный 6 3 2 2 4 2" xfId="1411" xr:uid="{00000000-0005-0000-0000-0000A6040000}"/>
    <cellStyle name="Обычный 6 3 2 2 4 3" xfId="2105" xr:uid="{00000000-0005-0000-0000-0000A7040000}"/>
    <cellStyle name="Обычный 6 3 2 2 5" xfId="908" xr:uid="{00000000-0005-0000-0000-0000A8040000}"/>
    <cellStyle name="Обычный 6 3 2 2 6" xfId="1602" xr:uid="{00000000-0005-0000-0000-0000A9040000}"/>
    <cellStyle name="Обычный 6 3 2 3" xfId="207" xr:uid="{00000000-0005-0000-0000-0000AA040000}"/>
    <cellStyle name="Обычный 6 3 2 3 2" xfId="379" xr:uid="{00000000-0005-0000-0000-0000AB040000}"/>
    <cellStyle name="Обычный 6 3 2 3 2 2" xfId="1080" xr:uid="{00000000-0005-0000-0000-0000AC040000}"/>
    <cellStyle name="Обычный 6 3 2 3 2 3" xfId="1774" xr:uid="{00000000-0005-0000-0000-0000AD040000}"/>
    <cellStyle name="Обычный 6 3 2 3 3" xfId="550" xr:uid="{00000000-0005-0000-0000-0000AE040000}"/>
    <cellStyle name="Обычный 6 3 2 3 3 2" xfId="1251" xr:uid="{00000000-0005-0000-0000-0000AF040000}"/>
    <cellStyle name="Обычный 6 3 2 3 3 3" xfId="1945" xr:uid="{00000000-0005-0000-0000-0000B0040000}"/>
    <cellStyle name="Обычный 6 3 2 3 4" xfId="718" xr:uid="{00000000-0005-0000-0000-0000B1040000}"/>
    <cellStyle name="Обычный 6 3 2 3 4 2" xfId="1412" xr:uid="{00000000-0005-0000-0000-0000B2040000}"/>
    <cellStyle name="Обычный 6 3 2 3 4 3" xfId="2106" xr:uid="{00000000-0005-0000-0000-0000B3040000}"/>
    <cellStyle name="Обычный 6 3 2 3 5" xfId="909" xr:uid="{00000000-0005-0000-0000-0000B4040000}"/>
    <cellStyle name="Обычный 6 3 2 3 6" xfId="1603" xr:uid="{00000000-0005-0000-0000-0000B5040000}"/>
    <cellStyle name="Обычный 6 3 2 4" xfId="377" xr:uid="{00000000-0005-0000-0000-0000B6040000}"/>
    <cellStyle name="Обычный 6 3 2 4 2" xfId="1078" xr:uid="{00000000-0005-0000-0000-0000B7040000}"/>
    <cellStyle name="Обычный 6 3 2 4 3" xfId="1772" xr:uid="{00000000-0005-0000-0000-0000B8040000}"/>
    <cellStyle name="Обычный 6 3 2 5" xfId="548" xr:uid="{00000000-0005-0000-0000-0000B9040000}"/>
    <cellStyle name="Обычный 6 3 2 5 2" xfId="1249" xr:uid="{00000000-0005-0000-0000-0000BA040000}"/>
    <cellStyle name="Обычный 6 3 2 5 3" xfId="1943" xr:uid="{00000000-0005-0000-0000-0000BB040000}"/>
    <cellStyle name="Обычный 6 3 2 6" xfId="716" xr:uid="{00000000-0005-0000-0000-0000BC040000}"/>
    <cellStyle name="Обычный 6 3 2 6 2" xfId="1410" xr:uid="{00000000-0005-0000-0000-0000BD040000}"/>
    <cellStyle name="Обычный 6 3 2 6 3" xfId="2104" xr:uid="{00000000-0005-0000-0000-0000BE040000}"/>
    <cellStyle name="Обычный 6 3 2 7" xfId="907" xr:uid="{00000000-0005-0000-0000-0000BF040000}"/>
    <cellStyle name="Обычный 6 3 2 8" xfId="1601" xr:uid="{00000000-0005-0000-0000-0000C0040000}"/>
    <cellStyle name="Обычный 6 3 3" xfId="208" xr:uid="{00000000-0005-0000-0000-0000C1040000}"/>
    <cellStyle name="Обычный 6 3 3 2" xfId="380" xr:uid="{00000000-0005-0000-0000-0000C2040000}"/>
    <cellStyle name="Обычный 6 3 3 2 2" xfId="1081" xr:uid="{00000000-0005-0000-0000-0000C3040000}"/>
    <cellStyle name="Обычный 6 3 3 2 3" xfId="1775" xr:uid="{00000000-0005-0000-0000-0000C4040000}"/>
    <cellStyle name="Обычный 6 3 3 3" xfId="551" xr:uid="{00000000-0005-0000-0000-0000C5040000}"/>
    <cellStyle name="Обычный 6 3 3 3 2" xfId="1252" xr:uid="{00000000-0005-0000-0000-0000C6040000}"/>
    <cellStyle name="Обычный 6 3 3 3 3" xfId="1946" xr:uid="{00000000-0005-0000-0000-0000C7040000}"/>
    <cellStyle name="Обычный 6 3 3 4" xfId="719" xr:uid="{00000000-0005-0000-0000-0000C8040000}"/>
    <cellStyle name="Обычный 6 3 3 4 2" xfId="1413" xr:uid="{00000000-0005-0000-0000-0000C9040000}"/>
    <cellStyle name="Обычный 6 3 3 4 3" xfId="2107" xr:uid="{00000000-0005-0000-0000-0000CA040000}"/>
    <cellStyle name="Обычный 6 3 3 5" xfId="910" xr:uid="{00000000-0005-0000-0000-0000CB040000}"/>
    <cellStyle name="Обычный 6 3 3 6" xfId="1604" xr:uid="{00000000-0005-0000-0000-0000CC040000}"/>
    <cellStyle name="Обычный 6 3 4" xfId="209" xr:uid="{00000000-0005-0000-0000-0000CD040000}"/>
    <cellStyle name="Обычный 6 3 4 2" xfId="381" xr:uid="{00000000-0005-0000-0000-0000CE040000}"/>
    <cellStyle name="Обычный 6 3 4 2 2" xfId="1082" xr:uid="{00000000-0005-0000-0000-0000CF040000}"/>
    <cellStyle name="Обычный 6 3 4 2 3" xfId="1776" xr:uid="{00000000-0005-0000-0000-0000D0040000}"/>
    <cellStyle name="Обычный 6 3 4 3" xfId="552" xr:uid="{00000000-0005-0000-0000-0000D1040000}"/>
    <cellStyle name="Обычный 6 3 4 3 2" xfId="1253" xr:uid="{00000000-0005-0000-0000-0000D2040000}"/>
    <cellStyle name="Обычный 6 3 4 3 3" xfId="1947" xr:uid="{00000000-0005-0000-0000-0000D3040000}"/>
    <cellStyle name="Обычный 6 3 4 4" xfId="720" xr:uid="{00000000-0005-0000-0000-0000D4040000}"/>
    <cellStyle name="Обычный 6 3 4 4 2" xfId="1414" xr:uid="{00000000-0005-0000-0000-0000D5040000}"/>
    <cellStyle name="Обычный 6 3 4 4 3" xfId="2108" xr:uid="{00000000-0005-0000-0000-0000D6040000}"/>
    <cellStyle name="Обычный 6 3 4 5" xfId="911" xr:uid="{00000000-0005-0000-0000-0000D7040000}"/>
    <cellStyle name="Обычный 6 3 4 6" xfId="1605" xr:uid="{00000000-0005-0000-0000-0000D8040000}"/>
    <cellStyle name="Обычный 6 3 5" xfId="298" xr:uid="{00000000-0005-0000-0000-0000D9040000}"/>
    <cellStyle name="Обычный 6 3 5 2" xfId="999" xr:uid="{00000000-0005-0000-0000-0000DA040000}"/>
    <cellStyle name="Обычный 6 3 5 3" xfId="1693" xr:uid="{00000000-0005-0000-0000-0000DB040000}"/>
    <cellStyle name="Обычный 6 3 6" xfId="469" xr:uid="{00000000-0005-0000-0000-0000DC040000}"/>
    <cellStyle name="Обычный 6 3 6 2" xfId="1170" xr:uid="{00000000-0005-0000-0000-0000DD040000}"/>
    <cellStyle name="Обычный 6 3 6 3" xfId="1864" xr:uid="{00000000-0005-0000-0000-0000DE040000}"/>
    <cellStyle name="Обычный 6 3 7" xfId="715" xr:uid="{00000000-0005-0000-0000-0000DF040000}"/>
    <cellStyle name="Обычный 6 3 7 2" xfId="1409" xr:uid="{00000000-0005-0000-0000-0000E0040000}"/>
    <cellStyle name="Обычный 6 3 7 3" xfId="2103" xr:uid="{00000000-0005-0000-0000-0000E1040000}"/>
    <cellStyle name="Обычный 6 3 8" xfId="828" xr:uid="{00000000-0005-0000-0000-0000E2040000}"/>
    <cellStyle name="Обычный 6 3 9" xfId="1522" xr:uid="{00000000-0005-0000-0000-0000E3040000}"/>
    <cellStyle name="Обычный 6 4" xfId="119" xr:uid="{00000000-0005-0000-0000-0000E4040000}"/>
    <cellStyle name="Обычный 6 4 2" xfId="210" xr:uid="{00000000-0005-0000-0000-0000E5040000}"/>
    <cellStyle name="Обычный 6 4 2 2" xfId="211" xr:uid="{00000000-0005-0000-0000-0000E6040000}"/>
    <cellStyle name="Обычный 6 4 2 2 2" xfId="383" xr:uid="{00000000-0005-0000-0000-0000E7040000}"/>
    <cellStyle name="Обычный 6 4 2 2 2 2" xfId="1084" xr:uid="{00000000-0005-0000-0000-0000E8040000}"/>
    <cellStyle name="Обычный 6 4 2 2 2 3" xfId="1778" xr:uid="{00000000-0005-0000-0000-0000E9040000}"/>
    <cellStyle name="Обычный 6 4 2 2 3" xfId="554" xr:uid="{00000000-0005-0000-0000-0000EA040000}"/>
    <cellStyle name="Обычный 6 4 2 2 3 2" xfId="1255" xr:uid="{00000000-0005-0000-0000-0000EB040000}"/>
    <cellStyle name="Обычный 6 4 2 2 3 3" xfId="1949" xr:uid="{00000000-0005-0000-0000-0000EC040000}"/>
    <cellStyle name="Обычный 6 4 2 2 4" xfId="723" xr:uid="{00000000-0005-0000-0000-0000ED040000}"/>
    <cellStyle name="Обычный 6 4 2 2 4 2" xfId="1417" xr:uid="{00000000-0005-0000-0000-0000EE040000}"/>
    <cellStyle name="Обычный 6 4 2 2 4 3" xfId="2111" xr:uid="{00000000-0005-0000-0000-0000EF040000}"/>
    <cellStyle name="Обычный 6 4 2 2 5" xfId="913" xr:uid="{00000000-0005-0000-0000-0000F0040000}"/>
    <cellStyle name="Обычный 6 4 2 2 6" xfId="1607" xr:uid="{00000000-0005-0000-0000-0000F1040000}"/>
    <cellStyle name="Обычный 6 4 2 3" xfId="212" xr:uid="{00000000-0005-0000-0000-0000F2040000}"/>
    <cellStyle name="Обычный 6 4 2 3 2" xfId="384" xr:uid="{00000000-0005-0000-0000-0000F3040000}"/>
    <cellStyle name="Обычный 6 4 2 3 2 2" xfId="1085" xr:uid="{00000000-0005-0000-0000-0000F4040000}"/>
    <cellStyle name="Обычный 6 4 2 3 2 3" xfId="1779" xr:uid="{00000000-0005-0000-0000-0000F5040000}"/>
    <cellStyle name="Обычный 6 4 2 3 3" xfId="555" xr:uid="{00000000-0005-0000-0000-0000F6040000}"/>
    <cellStyle name="Обычный 6 4 2 3 3 2" xfId="1256" xr:uid="{00000000-0005-0000-0000-0000F7040000}"/>
    <cellStyle name="Обычный 6 4 2 3 3 3" xfId="1950" xr:uid="{00000000-0005-0000-0000-0000F8040000}"/>
    <cellStyle name="Обычный 6 4 2 3 4" xfId="724" xr:uid="{00000000-0005-0000-0000-0000F9040000}"/>
    <cellStyle name="Обычный 6 4 2 3 4 2" xfId="1418" xr:uid="{00000000-0005-0000-0000-0000FA040000}"/>
    <cellStyle name="Обычный 6 4 2 3 4 3" xfId="2112" xr:uid="{00000000-0005-0000-0000-0000FB040000}"/>
    <cellStyle name="Обычный 6 4 2 3 5" xfId="914" xr:uid="{00000000-0005-0000-0000-0000FC040000}"/>
    <cellStyle name="Обычный 6 4 2 3 6" xfId="1608" xr:uid="{00000000-0005-0000-0000-0000FD040000}"/>
    <cellStyle name="Обычный 6 4 2 4" xfId="382" xr:uid="{00000000-0005-0000-0000-0000FE040000}"/>
    <cellStyle name="Обычный 6 4 2 4 2" xfId="1083" xr:uid="{00000000-0005-0000-0000-0000FF040000}"/>
    <cellStyle name="Обычный 6 4 2 4 3" xfId="1777" xr:uid="{00000000-0005-0000-0000-000000050000}"/>
    <cellStyle name="Обычный 6 4 2 5" xfId="553" xr:uid="{00000000-0005-0000-0000-000001050000}"/>
    <cellStyle name="Обычный 6 4 2 5 2" xfId="1254" xr:uid="{00000000-0005-0000-0000-000002050000}"/>
    <cellStyle name="Обычный 6 4 2 5 3" xfId="1948" xr:uid="{00000000-0005-0000-0000-000003050000}"/>
    <cellStyle name="Обычный 6 4 2 6" xfId="722" xr:uid="{00000000-0005-0000-0000-000004050000}"/>
    <cellStyle name="Обычный 6 4 2 6 2" xfId="1416" xr:uid="{00000000-0005-0000-0000-000005050000}"/>
    <cellStyle name="Обычный 6 4 2 6 3" xfId="2110" xr:uid="{00000000-0005-0000-0000-000006050000}"/>
    <cellStyle name="Обычный 6 4 2 7" xfId="912" xr:uid="{00000000-0005-0000-0000-000007050000}"/>
    <cellStyle name="Обычный 6 4 2 8" xfId="1606" xr:uid="{00000000-0005-0000-0000-000008050000}"/>
    <cellStyle name="Обычный 6 4 3" xfId="213" xr:uid="{00000000-0005-0000-0000-000009050000}"/>
    <cellStyle name="Обычный 6 4 3 2" xfId="385" xr:uid="{00000000-0005-0000-0000-00000A050000}"/>
    <cellStyle name="Обычный 6 4 3 2 2" xfId="1086" xr:uid="{00000000-0005-0000-0000-00000B050000}"/>
    <cellStyle name="Обычный 6 4 3 2 3" xfId="1780" xr:uid="{00000000-0005-0000-0000-00000C050000}"/>
    <cellStyle name="Обычный 6 4 3 3" xfId="556" xr:uid="{00000000-0005-0000-0000-00000D050000}"/>
    <cellStyle name="Обычный 6 4 3 3 2" xfId="1257" xr:uid="{00000000-0005-0000-0000-00000E050000}"/>
    <cellStyle name="Обычный 6 4 3 3 3" xfId="1951" xr:uid="{00000000-0005-0000-0000-00000F050000}"/>
    <cellStyle name="Обычный 6 4 3 4" xfId="725" xr:uid="{00000000-0005-0000-0000-000010050000}"/>
    <cellStyle name="Обычный 6 4 3 4 2" xfId="1419" xr:uid="{00000000-0005-0000-0000-000011050000}"/>
    <cellStyle name="Обычный 6 4 3 4 3" xfId="2113" xr:uid="{00000000-0005-0000-0000-000012050000}"/>
    <cellStyle name="Обычный 6 4 3 5" xfId="915" xr:uid="{00000000-0005-0000-0000-000013050000}"/>
    <cellStyle name="Обычный 6 4 3 6" xfId="1609" xr:uid="{00000000-0005-0000-0000-000014050000}"/>
    <cellStyle name="Обычный 6 4 4" xfId="214" xr:uid="{00000000-0005-0000-0000-000015050000}"/>
    <cellStyle name="Обычный 6 4 4 2" xfId="386" xr:uid="{00000000-0005-0000-0000-000016050000}"/>
    <cellStyle name="Обычный 6 4 4 2 2" xfId="1087" xr:uid="{00000000-0005-0000-0000-000017050000}"/>
    <cellStyle name="Обычный 6 4 4 2 3" xfId="1781" xr:uid="{00000000-0005-0000-0000-000018050000}"/>
    <cellStyle name="Обычный 6 4 4 3" xfId="557" xr:uid="{00000000-0005-0000-0000-000019050000}"/>
    <cellStyle name="Обычный 6 4 4 3 2" xfId="1258" xr:uid="{00000000-0005-0000-0000-00001A050000}"/>
    <cellStyle name="Обычный 6 4 4 3 3" xfId="1952" xr:uid="{00000000-0005-0000-0000-00001B050000}"/>
    <cellStyle name="Обычный 6 4 4 4" xfId="726" xr:uid="{00000000-0005-0000-0000-00001C050000}"/>
    <cellStyle name="Обычный 6 4 4 4 2" xfId="1420" xr:uid="{00000000-0005-0000-0000-00001D050000}"/>
    <cellStyle name="Обычный 6 4 4 4 3" xfId="2114" xr:uid="{00000000-0005-0000-0000-00001E050000}"/>
    <cellStyle name="Обычный 6 4 4 5" xfId="916" xr:uid="{00000000-0005-0000-0000-00001F050000}"/>
    <cellStyle name="Обычный 6 4 4 6" xfId="1610" xr:uid="{00000000-0005-0000-0000-000020050000}"/>
    <cellStyle name="Обычный 6 4 5" xfId="291" xr:uid="{00000000-0005-0000-0000-000021050000}"/>
    <cellStyle name="Обычный 6 4 5 2" xfId="992" xr:uid="{00000000-0005-0000-0000-000022050000}"/>
    <cellStyle name="Обычный 6 4 5 3" xfId="1686" xr:uid="{00000000-0005-0000-0000-000023050000}"/>
    <cellStyle name="Обычный 6 4 6" xfId="462" xr:uid="{00000000-0005-0000-0000-000024050000}"/>
    <cellStyle name="Обычный 6 4 6 2" xfId="1163" xr:uid="{00000000-0005-0000-0000-000025050000}"/>
    <cellStyle name="Обычный 6 4 6 3" xfId="1857" xr:uid="{00000000-0005-0000-0000-000026050000}"/>
    <cellStyle name="Обычный 6 4 7" xfId="721" xr:uid="{00000000-0005-0000-0000-000027050000}"/>
    <cellStyle name="Обычный 6 4 7 2" xfId="1415" xr:uid="{00000000-0005-0000-0000-000028050000}"/>
    <cellStyle name="Обычный 6 4 7 3" xfId="2109" xr:uid="{00000000-0005-0000-0000-000029050000}"/>
    <cellStyle name="Обычный 6 4 8" xfId="821" xr:uid="{00000000-0005-0000-0000-00002A050000}"/>
    <cellStyle name="Обычный 6 4 9" xfId="1515" xr:uid="{00000000-0005-0000-0000-00002B050000}"/>
    <cellStyle name="Обычный 6 5" xfId="215" xr:uid="{00000000-0005-0000-0000-00002C050000}"/>
    <cellStyle name="Обычный 6 5 2" xfId="216" xr:uid="{00000000-0005-0000-0000-00002D050000}"/>
    <cellStyle name="Обычный 6 5 2 2" xfId="388" xr:uid="{00000000-0005-0000-0000-00002E050000}"/>
    <cellStyle name="Обычный 6 5 2 2 2" xfId="1089" xr:uid="{00000000-0005-0000-0000-00002F050000}"/>
    <cellStyle name="Обычный 6 5 2 2 3" xfId="1783" xr:uid="{00000000-0005-0000-0000-000030050000}"/>
    <cellStyle name="Обычный 6 5 2 3" xfId="559" xr:uid="{00000000-0005-0000-0000-000031050000}"/>
    <cellStyle name="Обычный 6 5 2 3 2" xfId="1260" xr:uid="{00000000-0005-0000-0000-000032050000}"/>
    <cellStyle name="Обычный 6 5 2 3 3" xfId="1954" xr:uid="{00000000-0005-0000-0000-000033050000}"/>
    <cellStyle name="Обычный 6 5 2 4" xfId="728" xr:uid="{00000000-0005-0000-0000-000034050000}"/>
    <cellStyle name="Обычный 6 5 2 4 2" xfId="1422" xr:uid="{00000000-0005-0000-0000-000035050000}"/>
    <cellStyle name="Обычный 6 5 2 4 3" xfId="2116" xr:uid="{00000000-0005-0000-0000-000036050000}"/>
    <cellStyle name="Обычный 6 5 2 5" xfId="918" xr:uid="{00000000-0005-0000-0000-000037050000}"/>
    <cellStyle name="Обычный 6 5 2 6" xfId="1612" xr:uid="{00000000-0005-0000-0000-000038050000}"/>
    <cellStyle name="Обычный 6 5 3" xfId="217" xr:uid="{00000000-0005-0000-0000-000039050000}"/>
    <cellStyle name="Обычный 6 5 3 2" xfId="389" xr:uid="{00000000-0005-0000-0000-00003A050000}"/>
    <cellStyle name="Обычный 6 5 3 2 2" xfId="1090" xr:uid="{00000000-0005-0000-0000-00003B050000}"/>
    <cellStyle name="Обычный 6 5 3 2 3" xfId="1784" xr:uid="{00000000-0005-0000-0000-00003C050000}"/>
    <cellStyle name="Обычный 6 5 3 3" xfId="560" xr:uid="{00000000-0005-0000-0000-00003D050000}"/>
    <cellStyle name="Обычный 6 5 3 3 2" xfId="1261" xr:uid="{00000000-0005-0000-0000-00003E050000}"/>
    <cellStyle name="Обычный 6 5 3 3 3" xfId="1955" xr:uid="{00000000-0005-0000-0000-00003F050000}"/>
    <cellStyle name="Обычный 6 5 3 4" xfId="729" xr:uid="{00000000-0005-0000-0000-000040050000}"/>
    <cellStyle name="Обычный 6 5 3 4 2" xfId="1423" xr:uid="{00000000-0005-0000-0000-000041050000}"/>
    <cellStyle name="Обычный 6 5 3 4 3" xfId="2117" xr:uid="{00000000-0005-0000-0000-000042050000}"/>
    <cellStyle name="Обычный 6 5 3 5" xfId="919" xr:uid="{00000000-0005-0000-0000-000043050000}"/>
    <cellStyle name="Обычный 6 5 3 6" xfId="1613" xr:uid="{00000000-0005-0000-0000-000044050000}"/>
    <cellStyle name="Обычный 6 5 4" xfId="387" xr:uid="{00000000-0005-0000-0000-000045050000}"/>
    <cellStyle name="Обычный 6 5 4 2" xfId="1088" xr:uid="{00000000-0005-0000-0000-000046050000}"/>
    <cellStyle name="Обычный 6 5 4 3" xfId="1782" xr:uid="{00000000-0005-0000-0000-000047050000}"/>
    <cellStyle name="Обычный 6 5 5" xfId="558" xr:uid="{00000000-0005-0000-0000-000048050000}"/>
    <cellStyle name="Обычный 6 5 5 2" xfId="1259" xr:uid="{00000000-0005-0000-0000-000049050000}"/>
    <cellStyle name="Обычный 6 5 5 3" xfId="1953" xr:uid="{00000000-0005-0000-0000-00004A050000}"/>
    <cellStyle name="Обычный 6 5 6" xfId="727" xr:uid="{00000000-0005-0000-0000-00004B050000}"/>
    <cellStyle name="Обычный 6 5 6 2" xfId="1421" xr:uid="{00000000-0005-0000-0000-00004C050000}"/>
    <cellStyle name="Обычный 6 5 6 3" xfId="2115" xr:uid="{00000000-0005-0000-0000-00004D050000}"/>
    <cellStyle name="Обычный 6 5 7" xfId="917" xr:uid="{00000000-0005-0000-0000-00004E050000}"/>
    <cellStyle name="Обычный 6 5 8" xfId="1611" xr:uid="{00000000-0005-0000-0000-00004F050000}"/>
    <cellStyle name="Обычный 6 6" xfId="218" xr:uid="{00000000-0005-0000-0000-000050050000}"/>
    <cellStyle name="Обычный 6 6 2" xfId="390" xr:uid="{00000000-0005-0000-0000-000051050000}"/>
    <cellStyle name="Обычный 6 6 2 2" xfId="1091" xr:uid="{00000000-0005-0000-0000-000052050000}"/>
    <cellStyle name="Обычный 6 6 2 3" xfId="1785" xr:uid="{00000000-0005-0000-0000-000053050000}"/>
    <cellStyle name="Обычный 6 6 3" xfId="561" xr:uid="{00000000-0005-0000-0000-000054050000}"/>
    <cellStyle name="Обычный 6 6 3 2" xfId="1262" xr:uid="{00000000-0005-0000-0000-000055050000}"/>
    <cellStyle name="Обычный 6 6 3 3" xfId="1956" xr:uid="{00000000-0005-0000-0000-000056050000}"/>
    <cellStyle name="Обычный 6 6 4" xfId="730" xr:uid="{00000000-0005-0000-0000-000057050000}"/>
    <cellStyle name="Обычный 6 6 4 2" xfId="1424" xr:uid="{00000000-0005-0000-0000-000058050000}"/>
    <cellStyle name="Обычный 6 6 4 3" xfId="2118" xr:uid="{00000000-0005-0000-0000-000059050000}"/>
    <cellStyle name="Обычный 6 6 5" xfId="920" xr:uid="{00000000-0005-0000-0000-00005A050000}"/>
    <cellStyle name="Обычный 6 6 6" xfId="1614" xr:uid="{00000000-0005-0000-0000-00005B050000}"/>
    <cellStyle name="Обычный 6 7" xfId="219" xr:uid="{00000000-0005-0000-0000-00005C050000}"/>
    <cellStyle name="Обычный 6 7 2" xfId="391" xr:uid="{00000000-0005-0000-0000-00005D050000}"/>
    <cellStyle name="Обычный 6 7 2 2" xfId="1092" xr:uid="{00000000-0005-0000-0000-00005E050000}"/>
    <cellStyle name="Обычный 6 7 2 3" xfId="1786" xr:uid="{00000000-0005-0000-0000-00005F050000}"/>
    <cellStyle name="Обычный 6 7 3" xfId="562" xr:uid="{00000000-0005-0000-0000-000060050000}"/>
    <cellStyle name="Обычный 6 7 3 2" xfId="1263" xr:uid="{00000000-0005-0000-0000-000061050000}"/>
    <cellStyle name="Обычный 6 7 3 3" xfId="1957" xr:uid="{00000000-0005-0000-0000-000062050000}"/>
    <cellStyle name="Обычный 6 7 4" xfId="731" xr:uid="{00000000-0005-0000-0000-000063050000}"/>
    <cellStyle name="Обычный 6 7 4 2" xfId="1425" xr:uid="{00000000-0005-0000-0000-000064050000}"/>
    <cellStyle name="Обычный 6 7 4 3" xfId="2119" xr:uid="{00000000-0005-0000-0000-000065050000}"/>
    <cellStyle name="Обычный 6 7 5" xfId="921" xr:uid="{00000000-0005-0000-0000-000066050000}"/>
    <cellStyle name="Обычный 6 7 6" xfId="1615" xr:uid="{00000000-0005-0000-0000-000067050000}"/>
    <cellStyle name="Обычный 6 8" xfId="220" xr:uid="{00000000-0005-0000-0000-000068050000}"/>
    <cellStyle name="Обычный 6 8 2" xfId="392" xr:uid="{00000000-0005-0000-0000-000069050000}"/>
    <cellStyle name="Обычный 6 8 2 2" xfId="1093" xr:uid="{00000000-0005-0000-0000-00006A050000}"/>
    <cellStyle name="Обычный 6 8 2 3" xfId="1787" xr:uid="{00000000-0005-0000-0000-00006B050000}"/>
    <cellStyle name="Обычный 6 8 3" xfId="563" xr:uid="{00000000-0005-0000-0000-00006C050000}"/>
    <cellStyle name="Обычный 6 8 3 2" xfId="1264" xr:uid="{00000000-0005-0000-0000-00006D050000}"/>
    <cellStyle name="Обычный 6 8 3 3" xfId="1958" xr:uid="{00000000-0005-0000-0000-00006E050000}"/>
    <cellStyle name="Обычный 6 8 4" xfId="732" xr:uid="{00000000-0005-0000-0000-00006F050000}"/>
    <cellStyle name="Обычный 6 8 4 2" xfId="1426" xr:uid="{00000000-0005-0000-0000-000070050000}"/>
    <cellStyle name="Обычный 6 8 4 3" xfId="2120" xr:uid="{00000000-0005-0000-0000-000071050000}"/>
    <cellStyle name="Обычный 6 8 5" xfId="922" xr:uid="{00000000-0005-0000-0000-000072050000}"/>
    <cellStyle name="Обычный 6 8 6" xfId="1616" xr:uid="{00000000-0005-0000-0000-000073050000}"/>
    <cellStyle name="Обычный 6 9" xfId="108" xr:uid="{00000000-0005-0000-0000-000074050000}"/>
    <cellStyle name="Обычный 6 9 2" xfId="811" xr:uid="{00000000-0005-0000-0000-000075050000}"/>
    <cellStyle name="Обычный 6 9 3" xfId="1505" xr:uid="{00000000-0005-0000-0000-000076050000}"/>
    <cellStyle name="Обычный 7" xfId="55" xr:uid="{00000000-0005-0000-0000-000077050000}"/>
    <cellStyle name="Обычный 7 2" xfId="59" xr:uid="{00000000-0005-0000-0000-000078050000}"/>
    <cellStyle name="Обычный 7 2 10" xfId="457" xr:uid="{00000000-0005-0000-0000-000079050000}"/>
    <cellStyle name="Обычный 7 2 10 2" xfId="1158" xr:uid="{00000000-0005-0000-0000-00007A050000}"/>
    <cellStyle name="Обычный 7 2 10 3" xfId="1852" xr:uid="{00000000-0005-0000-0000-00007B050000}"/>
    <cellStyle name="Обычный 7 2 11" xfId="733" xr:uid="{00000000-0005-0000-0000-00007C050000}"/>
    <cellStyle name="Обычный 7 2 11 2" xfId="1427" xr:uid="{00000000-0005-0000-0000-00007D050000}"/>
    <cellStyle name="Обычный 7 2 11 3" xfId="2121" xr:uid="{00000000-0005-0000-0000-00007E050000}"/>
    <cellStyle name="Обычный 7 2 12" xfId="809" xr:uid="{00000000-0005-0000-0000-00007F050000}"/>
    <cellStyle name="Обычный 7 2 13" xfId="1503" xr:uid="{00000000-0005-0000-0000-000080050000}"/>
    <cellStyle name="Обычный 7 2 2" xfId="131" xr:uid="{00000000-0005-0000-0000-000081050000}"/>
    <cellStyle name="Обычный 7 2 2 2" xfId="221" xr:uid="{00000000-0005-0000-0000-000082050000}"/>
    <cellStyle name="Обычный 7 2 2 2 2" xfId="222" xr:uid="{00000000-0005-0000-0000-000083050000}"/>
    <cellStyle name="Обычный 7 2 2 2 2 2" xfId="394" xr:uid="{00000000-0005-0000-0000-000084050000}"/>
    <cellStyle name="Обычный 7 2 2 2 2 2 2" xfId="1095" xr:uid="{00000000-0005-0000-0000-000085050000}"/>
    <cellStyle name="Обычный 7 2 2 2 2 2 3" xfId="1789" xr:uid="{00000000-0005-0000-0000-000086050000}"/>
    <cellStyle name="Обычный 7 2 2 2 2 3" xfId="565" xr:uid="{00000000-0005-0000-0000-000087050000}"/>
    <cellStyle name="Обычный 7 2 2 2 2 3 2" xfId="1266" xr:uid="{00000000-0005-0000-0000-000088050000}"/>
    <cellStyle name="Обычный 7 2 2 2 2 3 3" xfId="1960" xr:uid="{00000000-0005-0000-0000-000089050000}"/>
    <cellStyle name="Обычный 7 2 2 2 2 4" xfId="736" xr:uid="{00000000-0005-0000-0000-00008A050000}"/>
    <cellStyle name="Обычный 7 2 2 2 2 4 2" xfId="1430" xr:uid="{00000000-0005-0000-0000-00008B050000}"/>
    <cellStyle name="Обычный 7 2 2 2 2 4 3" xfId="2124" xr:uid="{00000000-0005-0000-0000-00008C050000}"/>
    <cellStyle name="Обычный 7 2 2 2 2 5" xfId="924" xr:uid="{00000000-0005-0000-0000-00008D050000}"/>
    <cellStyle name="Обычный 7 2 2 2 2 6" xfId="1618" xr:uid="{00000000-0005-0000-0000-00008E050000}"/>
    <cellStyle name="Обычный 7 2 2 2 3" xfId="223" xr:uid="{00000000-0005-0000-0000-00008F050000}"/>
    <cellStyle name="Обычный 7 2 2 2 3 2" xfId="395" xr:uid="{00000000-0005-0000-0000-000090050000}"/>
    <cellStyle name="Обычный 7 2 2 2 3 2 2" xfId="1096" xr:uid="{00000000-0005-0000-0000-000091050000}"/>
    <cellStyle name="Обычный 7 2 2 2 3 2 3" xfId="1790" xr:uid="{00000000-0005-0000-0000-000092050000}"/>
    <cellStyle name="Обычный 7 2 2 2 3 3" xfId="566" xr:uid="{00000000-0005-0000-0000-000093050000}"/>
    <cellStyle name="Обычный 7 2 2 2 3 3 2" xfId="1267" xr:uid="{00000000-0005-0000-0000-000094050000}"/>
    <cellStyle name="Обычный 7 2 2 2 3 3 3" xfId="1961" xr:uid="{00000000-0005-0000-0000-000095050000}"/>
    <cellStyle name="Обычный 7 2 2 2 3 4" xfId="737" xr:uid="{00000000-0005-0000-0000-000096050000}"/>
    <cellStyle name="Обычный 7 2 2 2 3 4 2" xfId="1431" xr:uid="{00000000-0005-0000-0000-000097050000}"/>
    <cellStyle name="Обычный 7 2 2 2 3 4 3" xfId="2125" xr:uid="{00000000-0005-0000-0000-000098050000}"/>
    <cellStyle name="Обычный 7 2 2 2 3 5" xfId="925" xr:uid="{00000000-0005-0000-0000-000099050000}"/>
    <cellStyle name="Обычный 7 2 2 2 3 6" xfId="1619" xr:uid="{00000000-0005-0000-0000-00009A050000}"/>
    <cellStyle name="Обычный 7 2 2 2 4" xfId="393" xr:uid="{00000000-0005-0000-0000-00009B050000}"/>
    <cellStyle name="Обычный 7 2 2 2 4 2" xfId="1094" xr:uid="{00000000-0005-0000-0000-00009C050000}"/>
    <cellStyle name="Обычный 7 2 2 2 4 3" xfId="1788" xr:uid="{00000000-0005-0000-0000-00009D050000}"/>
    <cellStyle name="Обычный 7 2 2 2 5" xfId="564" xr:uid="{00000000-0005-0000-0000-00009E050000}"/>
    <cellStyle name="Обычный 7 2 2 2 5 2" xfId="1265" xr:uid="{00000000-0005-0000-0000-00009F050000}"/>
    <cellStyle name="Обычный 7 2 2 2 5 3" xfId="1959" xr:uid="{00000000-0005-0000-0000-0000A0050000}"/>
    <cellStyle name="Обычный 7 2 2 2 6" xfId="735" xr:uid="{00000000-0005-0000-0000-0000A1050000}"/>
    <cellStyle name="Обычный 7 2 2 2 6 2" xfId="1429" xr:uid="{00000000-0005-0000-0000-0000A2050000}"/>
    <cellStyle name="Обычный 7 2 2 2 6 3" xfId="2123" xr:uid="{00000000-0005-0000-0000-0000A3050000}"/>
    <cellStyle name="Обычный 7 2 2 2 7" xfId="923" xr:uid="{00000000-0005-0000-0000-0000A4050000}"/>
    <cellStyle name="Обычный 7 2 2 2 8" xfId="1617" xr:uid="{00000000-0005-0000-0000-0000A5050000}"/>
    <cellStyle name="Обычный 7 2 2 3" xfId="224" xr:uid="{00000000-0005-0000-0000-0000A6050000}"/>
    <cellStyle name="Обычный 7 2 2 3 2" xfId="396" xr:uid="{00000000-0005-0000-0000-0000A7050000}"/>
    <cellStyle name="Обычный 7 2 2 3 2 2" xfId="1097" xr:uid="{00000000-0005-0000-0000-0000A8050000}"/>
    <cellStyle name="Обычный 7 2 2 3 2 3" xfId="1791" xr:uid="{00000000-0005-0000-0000-0000A9050000}"/>
    <cellStyle name="Обычный 7 2 2 3 3" xfId="567" xr:uid="{00000000-0005-0000-0000-0000AA050000}"/>
    <cellStyle name="Обычный 7 2 2 3 3 2" xfId="1268" xr:uid="{00000000-0005-0000-0000-0000AB050000}"/>
    <cellStyle name="Обычный 7 2 2 3 3 3" xfId="1962" xr:uid="{00000000-0005-0000-0000-0000AC050000}"/>
    <cellStyle name="Обычный 7 2 2 3 4" xfId="738" xr:uid="{00000000-0005-0000-0000-0000AD050000}"/>
    <cellStyle name="Обычный 7 2 2 3 4 2" xfId="1432" xr:uid="{00000000-0005-0000-0000-0000AE050000}"/>
    <cellStyle name="Обычный 7 2 2 3 4 3" xfId="2126" xr:uid="{00000000-0005-0000-0000-0000AF050000}"/>
    <cellStyle name="Обычный 7 2 2 3 5" xfId="926" xr:uid="{00000000-0005-0000-0000-0000B0050000}"/>
    <cellStyle name="Обычный 7 2 2 3 6" xfId="1620" xr:uid="{00000000-0005-0000-0000-0000B1050000}"/>
    <cellStyle name="Обычный 7 2 2 4" xfId="225" xr:uid="{00000000-0005-0000-0000-0000B2050000}"/>
    <cellStyle name="Обычный 7 2 2 4 2" xfId="397" xr:uid="{00000000-0005-0000-0000-0000B3050000}"/>
    <cellStyle name="Обычный 7 2 2 4 2 2" xfId="1098" xr:uid="{00000000-0005-0000-0000-0000B4050000}"/>
    <cellStyle name="Обычный 7 2 2 4 2 3" xfId="1792" xr:uid="{00000000-0005-0000-0000-0000B5050000}"/>
    <cellStyle name="Обычный 7 2 2 4 3" xfId="568" xr:uid="{00000000-0005-0000-0000-0000B6050000}"/>
    <cellStyle name="Обычный 7 2 2 4 3 2" xfId="1269" xr:uid="{00000000-0005-0000-0000-0000B7050000}"/>
    <cellStyle name="Обычный 7 2 2 4 3 3" xfId="1963" xr:uid="{00000000-0005-0000-0000-0000B8050000}"/>
    <cellStyle name="Обычный 7 2 2 4 4" xfId="739" xr:uid="{00000000-0005-0000-0000-0000B9050000}"/>
    <cellStyle name="Обычный 7 2 2 4 4 2" xfId="1433" xr:uid="{00000000-0005-0000-0000-0000BA050000}"/>
    <cellStyle name="Обычный 7 2 2 4 4 3" xfId="2127" xr:uid="{00000000-0005-0000-0000-0000BB050000}"/>
    <cellStyle name="Обычный 7 2 2 4 5" xfId="927" xr:uid="{00000000-0005-0000-0000-0000BC050000}"/>
    <cellStyle name="Обычный 7 2 2 4 6" xfId="1621" xr:uid="{00000000-0005-0000-0000-0000BD050000}"/>
    <cellStyle name="Обычный 7 2 2 5" xfId="303" xr:uid="{00000000-0005-0000-0000-0000BE050000}"/>
    <cellStyle name="Обычный 7 2 2 5 2" xfId="1004" xr:uid="{00000000-0005-0000-0000-0000BF050000}"/>
    <cellStyle name="Обычный 7 2 2 5 3" xfId="1698" xr:uid="{00000000-0005-0000-0000-0000C0050000}"/>
    <cellStyle name="Обычный 7 2 2 6" xfId="474" xr:uid="{00000000-0005-0000-0000-0000C1050000}"/>
    <cellStyle name="Обычный 7 2 2 6 2" xfId="1175" xr:uid="{00000000-0005-0000-0000-0000C2050000}"/>
    <cellStyle name="Обычный 7 2 2 6 3" xfId="1869" xr:uid="{00000000-0005-0000-0000-0000C3050000}"/>
    <cellStyle name="Обычный 7 2 2 7" xfId="734" xr:uid="{00000000-0005-0000-0000-0000C4050000}"/>
    <cellStyle name="Обычный 7 2 2 7 2" xfId="1428" xr:uid="{00000000-0005-0000-0000-0000C5050000}"/>
    <cellStyle name="Обычный 7 2 2 7 3" xfId="2122" xr:uid="{00000000-0005-0000-0000-0000C6050000}"/>
    <cellStyle name="Обычный 7 2 2 8" xfId="833" xr:uid="{00000000-0005-0000-0000-0000C7050000}"/>
    <cellStyle name="Обычный 7 2 2 9" xfId="1527" xr:uid="{00000000-0005-0000-0000-0000C8050000}"/>
    <cellStyle name="Обычный 7 2 3" xfId="124" xr:uid="{00000000-0005-0000-0000-0000C9050000}"/>
    <cellStyle name="Обычный 7 2 3 2" xfId="226" xr:uid="{00000000-0005-0000-0000-0000CA050000}"/>
    <cellStyle name="Обычный 7 2 3 2 2" xfId="227" xr:uid="{00000000-0005-0000-0000-0000CB050000}"/>
    <cellStyle name="Обычный 7 2 3 2 2 2" xfId="399" xr:uid="{00000000-0005-0000-0000-0000CC050000}"/>
    <cellStyle name="Обычный 7 2 3 2 2 2 2" xfId="1100" xr:uid="{00000000-0005-0000-0000-0000CD050000}"/>
    <cellStyle name="Обычный 7 2 3 2 2 2 3" xfId="1794" xr:uid="{00000000-0005-0000-0000-0000CE050000}"/>
    <cellStyle name="Обычный 7 2 3 2 2 3" xfId="570" xr:uid="{00000000-0005-0000-0000-0000CF050000}"/>
    <cellStyle name="Обычный 7 2 3 2 2 3 2" xfId="1271" xr:uid="{00000000-0005-0000-0000-0000D0050000}"/>
    <cellStyle name="Обычный 7 2 3 2 2 3 3" xfId="1965" xr:uid="{00000000-0005-0000-0000-0000D1050000}"/>
    <cellStyle name="Обычный 7 2 3 2 2 4" xfId="742" xr:uid="{00000000-0005-0000-0000-0000D2050000}"/>
    <cellStyle name="Обычный 7 2 3 2 2 4 2" xfId="1436" xr:uid="{00000000-0005-0000-0000-0000D3050000}"/>
    <cellStyle name="Обычный 7 2 3 2 2 4 3" xfId="2130" xr:uid="{00000000-0005-0000-0000-0000D4050000}"/>
    <cellStyle name="Обычный 7 2 3 2 2 5" xfId="929" xr:uid="{00000000-0005-0000-0000-0000D5050000}"/>
    <cellStyle name="Обычный 7 2 3 2 2 6" xfId="1623" xr:uid="{00000000-0005-0000-0000-0000D6050000}"/>
    <cellStyle name="Обычный 7 2 3 2 3" xfId="228" xr:uid="{00000000-0005-0000-0000-0000D7050000}"/>
    <cellStyle name="Обычный 7 2 3 2 3 2" xfId="400" xr:uid="{00000000-0005-0000-0000-0000D8050000}"/>
    <cellStyle name="Обычный 7 2 3 2 3 2 2" xfId="1101" xr:uid="{00000000-0005-0000-0000-0000D9050000}"/>
    <cellStyle name="Обычный 7 2 3 2 3 2 3" xfId="1795" xr:uid="{00000000-0005-0000-0000-0000DA050000}"/>
    <cellStyle name="Обычный 7 2 3 2 3 3" xfId="571" xr:uid="{00000000-0005-0000-0000-0000DB050000}"/>
    <cellStyle name="Обычный 7 2 3 2 3 3 2" xfId="1272" xr:uid="{00000000-0005-0000-0000-0000DC050000}"/>
    <cellStyle name="Обычный 7 2 3 2 3 3 3" xfId="1966" xr:uid="{00000000-0005-0000-0000-0000DD050000}"/>
    <cellStyle name="Обычный 7 2 3 2 3 4" xfId="743" xr:uid="{00000000-0005-0000-0000-0000DE050000}"/>
    <cellStyle name="Обычный 7 2 3 2 3 4 2" xfId="1437" xr:uid="{00000000-0005-0000-0000-0000DF050000}"/>
    <cellStyle name="Обычный 7 2 3 2 3 4 3" xfId="2131" xr:uid="{00000000-0005-0000-0000-0000E0050000}"/>
    <cellStyle name="Обычный 7 2 3 2 3 5" xfId="930" xr:uid="{00000000-0005-0000-0000-0000E1050000}"/>
    <cellStyle name="Обычный 7 2 3 2 3 6" xfId="1624" xr:uid="{00000000-0005-0000-0000-0000E2050000}"/>
    <cellStyle name="Обычный 7 2 3 2 4" xfId="398" xr:uid="{00000000-0005-0000-0000-0000E3050000}"/>
    <cellStyle name="Обычный 7 2 3 2 4 2" xfId="1099" xr:uid="{00000000-0005-0000-0000-0000E4050000}"/>
    <cellStyle name="Обычный 7 2 3 2 4 3" xfId="1793" xr:uid="{00000000-0005-0000-0000-0000E5050000}"/>
    <cellStyle name="Обычный 7 2 3 2 5" xfId="569" xr:uid="{00000000-0005-0000-0000-0000E6050000}"/>
    <cellStyle name="Обычный 7 2 3 2 5 2" xfId="1270" xr:uid="{00000000-0005-0000-0000-0000E7050000}"/>
    <cellStyle name="Обычный 7 2 3 2 5 3" xfId="1964" xr:uid="{00000000-0005-0000-0000-0000E8050000}"/>
    <cellStyle name="Обычный 7 2 3 2 6" xfId="741" xr:uid="{00000000-0005-0000-0000-0000E9050000}"/>
    <cellStyle name="Обычный 7 2 3 2 6 2" xfId="1435" xr:uid="{00000000-0005-0000-0000-0000EA050000}"/>
    <cellStyle name="Обычный 7 2 3 2 6 3" xfId="2129" xr:uid="{00000000-0005-0000-0000-0000EB050000}"/>
    <cellStyle name="Обычный 7 2 3 2 7" xfId="928" xr:uid="{00000000-0005-0000-0000-0000EC050000}"/>
    <cellStyle name="Обычный 7 2 3 2 8" xfId="1622" xr:uid="{00000000-0005-0000-0000-0000ED050000}"/>
    <cellStyle name="Обычный 7 2 3 3" xfId="229" xr:uid="{00000000-0005-0000-0000-0000EE050000}"/>
    <cellStyle name="Обычный 7 2 3 3 2" xfId="401" xr:uid="{00000000-0005-0000-0000-0000EF050000}"/>
    <cellStyle name="Обычный 7 2 3 3 2 2" xfId="1102" xr:uid="{00000000-0005-0000-0000-0000F0050000}"/>
    <cellStyle name="Обычный 7 2 3 3 2 3" xfId="1796" xr:uid="{00000000-0005-0000-0000-0000F1050000}"/>
    <cellStyle name="Обычный 7 2 3 3 3" xfId="572" xr:uid="{00000000-0005-0000-0000-0000F2050000}"/>
    <cellStyle name="Обычный 7 2 3 3 3 2" xfId="1273" xr:uid="{00000000-0005-0000-0000-0000F3050000}"/>
    <cellStyle name="Обычный 7 2 3 3 3 3" xfId="1967" xr:uid="{00000000-0005-0000-0000-0000F4050000}"/>
    <cellStyle name="Обычный 7 2 3 3 4" xfId="744" xr:uid="{00000000-0005-0000-0000-0000F5050000}"/>
    <cellStyle name="Обычный 7 2 3 3 4 2" xfId="1438" xr:uid="{00000000-0005-0000-0000-0000F6050000}"/>
    <cellStyle name="Обычный 7 2 3 3 4 3" xfId="2132" xr:uid="{00000000-0005-0000-0000-0000F7050000}"/>
    <cellStyle name="Обычный 7 2 3 3 5" xfId="931" xr:uid="{00000000-0005-0000-0000-0000F8050000}"/>
    <cellStyle name="Обычный 7 2 3 3 6" xfId="1625" xr:uid="{00000000-0005-0000-0000-0000F9050000}"/>
    <cellStyle name="Обычный 7 2 3 4" xfId="230" xr:uid="{00000000-0005-0000-0000-0000FA050000}"/>
    <cellStyle name="Обычный 7 2 3 4 2" xfId="402" xr:uid="{00000000-0005-0000-0000-0000FB050000}"/>
    <cellStyle name="Обычный 7 2 3 4 2 2" xfId="1103" xr:uid="{00000000-0005-0000-0000-0000FC050000}"/>
    <cellStyle name="Обычный 7 2 3 4 2 3" xfId="1797" xr:uid="{00000000-0005-0000-0000-0000FD050000}"/>
    <cellStyle name="Обычный 7 2 3 4 3" xfId="573" xr:uid="{00000000-0005-0000-0000-0000FE050000}"/>
    <cellStyle name="Обычный 7 2 3 4 3 2" xfId="1274" xr:uid="{00000000-0005-0000-0000-0000FF050000}"/>
    <cellStyle name="Обычный 7 2 3 4 3 3" xfId="1968" xr:uid="{00000000-0005-0000-0000-000000060000}"/>
    <cellStyle name="Обычный 7 2 3 4 4" xfId="745" xr:uid="{00000000-0005-0000-0000-000001060000}"/>
    <cellStyle name="Обычный 7 2 3 4 4 2" xfId="1439" xr:uid="{00000000-0005-0000-0000-000002060000}"/>
    <cellStyle name="Обычный 7 2 3 4 4 3" xfId="2133" xr:uid="{00000000-0005-0000-0000-000003060000}"/>
    <cellStyle name="Обычный 7 2 3 4 5" xfId="932" xr:uid="{00000000-0005-0000-0000-000004060000}"/>
    <cellStyle name="Обычный 7 2 3 4 6" xfId="1626" xr:uid="{00000000-0005-0000-0000-000005060000}"/>
    <cellStyle name="Обычный 7 2 3 5" xfId="296" xr:uid="{00000000-0005-0000-0000-000006060000}"/>
    <cellStyle name="Обычный 7 2 3 5 2" xfId="997" xr:uid="{00000000-0005-0000-0000-000007060000}"/>
    <cellStyle name="Обычный 7 2 3 5 3" xfId="1691" xr:uid="{00000000-0005-0000-0000-000008060000}"/>
    <cellStyle name="Обычный 7 2 3 6" xfId="467" xr:uid="{00000000-0005-0000-0000-000009060000}"/>
    <cellStyle name="Обычный 7 2 3 6 2" xfId="1168" xr:uid="{00000000-0005-0000-0000-00000A060000}"/>
    <cellStyle name="Обычный 7 2 3 6 3" xfId="1862" xr:uid="{00000000-0005-0000-0000-00000B060000}"/>
    <cellStyle name="Обычный 7 2 3 7" xfId="740" xr:uid="{00000000-0005-0000-0000-00000C060000}"/>
    <cellStyle name="Обычный 7 2 3 7 2" xfId="1434" xr:uid="{00000000-0005-0000-0000-00000D060000}"/>
    <cellStyle name="Обычный 7 2 3 7 3" xfId="2128" xr:uid="{00000000-0005-0000-0000-00000E060000}"/>
    <cellStyle name="Обычный 7 2 3 8" xfId="826" xr:uid="{00000000-0005-0000-0000-00000F060000}"/>
    <cellStyle name="Обычный 7 2 3 9" xfId="1520" xr:uid="{00000000-0005-0000-0000-000010060000}"/>
    <cellStyle name="Обычный 7 2 4" xfId="231" xr:uid="{00000000-0005-0000-0000-000011060000}"/>
    <cellStyle name="Обычный 7 2 4 2" xfId="232" xr:uid="{00000000-0005-0000-0000-000012060000}"/>
    <cellStyle name="Обычный 7 2 4 2 2" xfId="404" xr:uid="{00000000-0005-0000-0000-000013060000}"/>
    <cellStyle name="Обычный 7 2 4 2 2 2" xfId="1105" xr:uid="{00000000-0005-0000-0000-000014060000}"/>
    <cellStyle name="Обычный 7 2 4 2 2 3" xfId="1799" xr:uid="{00000000-0005-0000-0000-000015060000}"/>
    <cellStyle name="Обычный 7 2 4 2 3" xfId="575" xr:uid="{00000000-0005-0000-0000-000016060000}"/>
    <cellStyle name="Обычный 7 2 4 2 3 2" xfId="1276" xr:uid="{00000000-0005-0000-0000-000017060000}"/>
    <cellStyle name="Обычный 7 2 4 2 3 3" xfId="1970" xr:uid="{00000000-0005-0000-0000-000018060000}"/>
    <cellStyle name="Обычный 7 2 4 2 4" xfId="747" xr:uid="{00000000-0005-0000-0000-000019060000}"/>
    <cellStyle name="Обычный 7 2 4 2 4 2" xfId="1441" xr:uid="{00000000-0005-0000-0000-00001A060000}"/>
    <cellStyle name="Обычный 7 2 4 2 4 3" xfId="2135" xr:uid="{00000000-0005-0000-0000-00001B060000}"/>
    <cellStyle name="Обычный 7 2 4 2 5" xfId="934" xr:uid="{00000000-0005-0000-0000-00001C060000}"/>
    <cellStyle name="Обычный 7 2 4 2 6" xfId="1628" xr:uid="{00000000-0005-0000-0000-00001D060000}"/>
    <cellStyle name="Обычный 7 2 4 3" xfId="233" xr:uid="{00000000-0005-0000-0000-00001E060000}"/>
    <cellStyle name="Обычный 7 2 4 3 2" xfId="405" xr:uid="{00000000-0005-0000-0000-00001F060000}"/>
    <cellStyle name="Обычный 7 2 4 3 2 2" xfId="1106" xr:uid="{00000000-0005-0000-0000-000020060000}"/>
    <cellStyle name="Обычный 7 2 4 3 2 3" xfId="1800" xr:uid="{00000000-0005-0000-0000-000021060000}"/>
    <cellStyle name="Обычный 7 2 4 3 3" xfId="576" xr:uid="{00000000-0005-0000-0000-000022060000}"/>
    <cellStyle name="Обычный 7 2 4 3 3 2" xfId="1277" xr:uid="{00000000-0005-0000-0000-000023060000}"/>
    <cellStyle name="Обычный 7 2 4 3 3 3" xfId="1971" xr:uid="{00000000-0005-0000-0000-000024060000}"/>
    <cellStyle name="Обычный 7 2 4 3 4" xfId="748" xr:uid="{00000000-0005-0000-0000-000025060000}"/>
    <cellStyle name="Обычный 7 2 4 3 4 2" xfId="1442" xr:uid="{00000000-0005-0000-0000-000026060000}"/>
    <cellStyle name="Обычный 7 2 4 3 4 3" xfId="2136" xr:uid="{00000000-0005-0000-0000-000027060000}"/>
    <cellStyle name="Обычный 7 2 4 3 5" xfId="935" xr:uid="{00000000-0005-0000-0000-000028060000}"/>
    <cellStyle name="Обычный 7 2 4 3 6" xfId="1629" xr:uid="{00000000-0005-0000-0000-000029060000}"/>
    <cellStyle name="Обычный 7 2 4 4" xfId="403" xr:uid="{00000000-0005-0000-0000-00002A060000}"/>
    <cellStyle name="Обычный 7 2 4 4 2" xfId="1104" xr:uid="{00000000-0005-0000-0000-00002B060000}"/>
    <cellStyle name="Обычный 7 2 4 4 3" xfId="1798" xr:uid="{00000000-0005-0000-0000-00002C060000}"/>
    <cellStyle name="Обычный 7 2 4 5" xfId="574" xr:uid="{00000000-0005-0000-0000-00002D060000}"/>
    <cellStyle name="Обычный 7 2 4 5 2" xfId="1275" xr:uid="{00000000-0005-0000-0000-00002E060000}"/>
    <cellStyle name="Обычный 7 2 4 5 3" xfId="1969" xr:uid="{00000000-0005-0000-0000-00002F060000}"/>
    <cellStyle name="Обычный 7 2 4 6" xfId="746" xr:uid="{00000000-0005-0000-0000-000030060000}"/>
    <cellStyle name="Обычный 7 2 4 6 2" xfId="1440" xr:uid="{00000000-0005-0000-0000-000031060000}"/>
    <cellStyle name="Обычный 7 2 4 6 3" xfId="2134" xr:uid="{00000000-0005-0000-0000-000032060000}"/>
    <cellStyle name="Обычный 7 2 4 7" xfId="933" xr:uid="{00000000-0005-0000-0000-000033060000}"/>
    <cellStyle name="Обычный 7 2 4 8" xfId="1627" xr:uid="{00000000-0005-0000-0000-000034060000}"/>
    <cellStyle name="Обычный 7 2 5" xfId="234" xr:uid="{00000000-0005-0000-0000-000035060000}"/>
    <cellStyle name="Обычный 7 2 5 2" xfId="406" xr:uid="{00000000-0005-0000-0000-000036060000}"/>
    <cellStyle name="Обычный 7 2 5 2 2" xfId="1107" xr:uid="{00000000-0005-0000-0000-000037060000}"/>
    <cellStyle name="Обычный 7 2 5 2 3" xfId="1801" xr:uid="{00000000-0005-0000-0000-000038060000}"/>
    <cellStyle name="Обычный 7 2 5 3" xfId="577" xr:uid="{00000000-0005-0000-0000-000039060000}"/>
    <cellStyle name="Обычный 7 2 5 3 2" xfId="1278" xr:uid="{00000000-0005-0000-0000-00003A060000}"/>
    <cellStyle name="Обычный 7 2 5 3 3" xfId="1972" xr:uid="{00000000-0005-0000-0000-00003B060000}"/>
    <cellStyle name="Обычный 7 2 5 4" xfId="749" xr:uid="{00000000-0005-0000-0000-00003C060000}"/>
    <cellStyle name="Обычный 7 2 5 4 2" xfId="1443" xr:uid="{00000000-0005-0000-0000-00003D060000}"/>
    <cellStyle name="Обычный 7 2 5 4 3" xfId="2137" xr:uid="{00000000-0005-0000-0000-00003E060000}"/>
    <cellStyle name="Обычный 7 2 5 5" xfId="936" xr:uid="{00000000-0005-0000-0000-00003F060000}"/>
    <cellStyle name="Обычный 7 2 5 6" xfId="1630" xr:uid="{00000000-0005-0000-0000-000040060000}"/>
    <cellStyle name="Обычный 7 2 6" xfId="235" xr:uid="{00000000-0005-0000-0000-000041060000}"/>
    <cellStyle name="Обычный 7 2 6 2" xfId="407" xr:uid="{00000000-0005-0000-0000-000042060000}"/>
    <cellStyle name="Обычный 7 2 6 2 2" xfId="1108" xr:uid="{00000000-0005-0000-0000-000043060000}"/>
    <cellStyle name="Обычный 7 2 6 2 3" xfId="1802" xr:uid="{00000000-0005-0000-0000-000044060000}"/>
    <cellStyle name="Обычный 7 2 6 3" xfId="578" xr:uid="{00000000-0005-0000-0000-000045060000}"/>
    <cellStyle name="Обычный 7 2 6 3 2" xfId="1279" xr:uid="{00000000-0005-0000-0000-000046060000}"/>
    <cellStyle name="Обычный 7 2 6 3 3" xfId="1973" xr:uid="{00000000-0005-0000-0000-000047060000}"/>
    <cellStyle name="Обычный 7 2 6 4" xfId="750" xr:uid="{00000000-0005-0000-0000-000048060000}"/>
    <cellStyle name="Обычный 7 2 6 4 2" xfId="1444" xr:uid="{00000000-0005-0000-0000-000049060000}"/>
    <cellStyle name="Обычный 7 2 6 4 3" xfId="2138" xr:uid="{00000000-0005-0000-0000-00004A060000}"/>
    <cellStyle name="Обычный 7 2 6 5" xfId="937" xr:uid="{00000000-0005-0000-0000-00004B060000}"/>
    <cellStyle name="Обычный 7 2 6 6" xfId="1631" xr:uid="{00000000-0005-0000-0000-00004C060000}"/>
    <cellStyle name="Обычный 7 2 7" xfId="236" xr:uid="{00000000-0005-0000-0000-00004D060000}"/>
    <cellStyle name="Обычный 7 2 7 2" xfId="408" xr:uid="{00000000-0005-0000-0000-00004E060000}"/>
    <cellStyle name="Обычный 7 2 7 2 2" xfId="1109" xr:uid="{00000000-0005-0000-0000-00004F060000}"/>
    <cellStyle name="Обычный 7 2 7 2 3" xfId="1803" xr:uid="{00000000-0005-0000-0000-000050060000}"/>
    <cellStyle name="Обычный 7 2 7 3" xfId="579" xr:uid="{00000000-0005-0000-0000-000051060000}"/>
    <cellStyle name="Обычный 7 2 7 3 2" xfId="1280" xr:uid="{00000000-0005-0000-0000-000052060000}"/>
    <cellStyle name="Обычный 7 2 7 3 3" xfId="1974" xr:uid="{00000000-0005-0000-0000-000053060000}"/>
    <cellStyle name="Обычный 7 2 7 4" xfId="751" xr:uid="{00000000-0005-0000-0000-000054060000}"/>
    <cellStyle name="Обычный 7 2 7 4 2" xfId="1445" xr:uid="{00000000-0005-0000-0000-000055060000}"/>
    <cellStyle name="Обычный 7 2 7 4 3" xfId="2139" xr:uid="{00000000-0005-0000-0000-000056060000}"/>
    <cellStyle name="Обычный 7 2 7 5" xfId="938" xr:uid="{00000000-0005-0000-0000-000057060000}"/>
    <cellStyle name="Обычный 7 2 7 6" xfId="1632" xr:uid="{00000000-0005-0000-0000-000058060000}"/>
    <cellStyle name="Обычный 7 2 8" xfId="113" xr:uid="{00000000-0005-0000-0000-000059060000}"/>
    <cellStyle name="Обычный 7 2 8 2" xfId="816" xr:uid="{00000000-0005-0000-0000-00005A060000}"/>
    <cellStyle name="Обычный 7 2 8 3" xfId="1510" xr:uid="{00000000-0005-0000-0000-00005B060000}"/>
    <cellStyle name="Обычный 7 2 9" xfId="286" xr:uid="{00000000-0005-0000-0000-00005C060000}"/>
    <cellStyle name="Обычный 7 2 9 2" xfId="987" xr:uid="{00000000-0005-0000-0000-00005D060000}"/>
    <cellStyle name="Обычный 7 2 9 3" xfId="1681" xr:uid="{00000000-0005-0000-0000-00005E060000}"/>
    <cellStyle name="Обычный 8" xfId="58" xr:uid="{00000000-0005-0000-0000-00005F060000}"/>
    <cellStyle name="Обычный 9" xfId="115" xr:uid="{00000000-0005-0000-0000-000060060000}"/>
    <cellStyle name="Обычный 9 10" xfId="1512" xr:uid="{00000000-0005-0000-0000-000061060000}"/>
    <cellStyle name="Обычный 9 2" xfId="133" xr:uid="{00000000-0005-0000-0000-000062060000}"/>
    <cellStyle name="Обычный 9 2 2" xfId="237" xr:uid="{00000000-0005-0000-0000-000063060000}"/>
    <cellStyle name="Обычный 9 2 2 2" xfId="238" xr:uid="{00000000-0005-0000-0000-000064060000}"/>
    <cellStyle name="Обычный 9 2 2 2 2" xfId="410" xr:uid="{00000000-0005-0000-0000-000065060000}"/>
    <cellStyle name="Обычный 9 2 2 2 2 2" xfId="1111" xr:uid="{00000000-0005-0000-0000-000066060000}"/>
    <cellStyle name="Обычный 9 2 2 2 2 3" xfId="1805" xr:uid="{00000000-0005-0000-0000-000067060000}"/>
    <cellStyle name="Обычный 9 2 2 2 3" xfId="581" xr:uid="{00000000-0005-0000-0000-000068060000}"/>
    <cellStyle name="Обычный 9 2 2 2 3 2" xfId="1282" xr:uid="{00000000-0005-0000-0000-000069060000}"/>
    <cellStyle name="Обычный 9 2 2 2 3 3" xfId="1976" xr:uid="{00000000-0005-0000-0000-00006A060000}"/>
    <cellStyle name="Обычный 9 2 2 2 4" xfId="755" xr:uid="{00000000-0005-0000-0000-00006B060000}"/>
    <cellStyle name="Обычный 9 2 2 2 4 2" xfId="1449" xr:uid="{00000000-0005-0000-0000-00006C060000}"/>
    <cellStyle name="Обычный 9 2 2 2 4 3" xfId="2143" xr:uid="{00000000-0005-0000-0000-00006D060000}"/>
    <cellStyle name="Обычный 9 2 2 2 5" xfId="940" xr:uid="{00000000-0005-0000-0000-00006E060000}"/>
    <cellStyle name="Обычный 9 2 2 2 6" xfId="1634" xr:uid="{00000000-0005-0000-0000-00006F060000}"/>
    <cellStyle name="Обычный 9 2 2 3" xfId="239" xr:uid="{00000000-0005-0000-0000-000070060000}"/>
    <cellStyle name="Обычный 9 2 2 3 2" xfId="411" xr:uid="{00000000-0005-0000-0000-000071060000}"/>
    <cellStyle name="Обычный 9 2 2 3 2 2" xfId="1112" xr:uid="{00000000-0005-0000-0000-000072060000}"/>
    <cellStyle name="Обычный 9 2 2 3 2 3" xfId="1806" xr:uid="{00000000-0005-0000-0000-000073060000}"/>
    <cellStyle name="Обычный 9 2 2 3 3" xfId="582" xr:uid="{00000000-0005-0000-0000-000074060000}"/>
    <cellStyle name="Обычный 9 2 2 3 3 2" xfId="1283" xr:uid="{00000000-0005-0000-0000-000075060000}"/>
    <cellStyle name="Обычный 9 2 2 3 3 3" xfId="1977" xr:uid="{00000000-0005-0000-0000-000076060000}"/>
    <cellStyle name="Обычный 9 2 2 3 4" xfId="756" xr:uid="{00000000-0005-0000-0000-000077060000}"/>
    <cellStyle name="Обычный 9 2 2 3 4 2" xfId="1450" xr:uid="{00000000-0005-0000-0000-000078060000}"/>
    <cellStyle name="Обычный 9 2 2 3 4 3" xfId="2144" xr:uid="{00000000-0005-0000-0000-000079060000}"/>
    <cellStyle name="Обычный 9 2 2 3 5" xfId="941" xr:uid="{00000000-0005-0000-0000-00007A060000}"/>
    <cellStyle name="Обычный 9 2 2 3 6" xfId="1635" xr:uid="{00000000-0005-0000-0000-00007B060000}"/>
    <cellStyle name="Обычный 9 2 2 4" xfId="240" xr:uid="{00000000-0005-0000-0000-00007C060000}"/>
    <cellStyle name="Обычный 9 2 2 4 2" xfId="412" xr:uid="{00000000-0005-0000-0000-00007D060000}"/>
    <cellStyle name="Обычный 9 2 2 4 2 2" xfId="1113" xr:uid="{00000000-0005-0000-0000-00007E060000}"/>
    <cellStyle name="Обычный 9 2 2 4 2 3" xfId="1807" xr:uid="{00000000-0005-0000-0000-00007F060000}"/>
    <cellStyle name="Обычный 9 2 2 4 3" xfId="583" xr:uid="{00000000-0005-0000-0000-000080060000}"/>
    <cellStyle name="Обычный 9 2 2 4 3 2" xfId="1284" xr:uid="{00000000-0005-0000-0000-000081060000}"/>
    <cellStyle name="Обычный 9 2 2 4 3 3" xfId="1978" xr:uid="{00000000-0005-0000-0000-000082060000}"/>
    <cellStyle name="Обычный 9 2 2 4 4" xfId="757" xr:uid="{00000000-0005-0000-0000-000083060000}"/>
    <cellStyle name="Обычный 9 2 2 4 4 2" xfId="1451" xr:uid="{00000000-0005-0000-0000-000084060000}"/>
    <cellStyle name="Обычный 9 2 2 4 4 3" xfId="2145" xr:uid="{00000000-0005-0000-0000-000085060000}"/>
    <cellStyle name="Обычный 9 2 2 4 5" xfId="942" xr:uid="{00000000-0005-0000-0000-000086060000}"/>
    <cellStyle name="Обычный 9 2 2 4 6" xfId="1636" xr:uid="{00000000-0005-0000-0000-000087060000}"/>
    <cellStyle name="Обычный 9 2 2 5" xfId="409" xr:uid="{00000000-0005-0000-0000-000088060000}"/>
    <cellStyle name="Обычный 9 2 2 5 2" xfId="1110" xr:uid="{00000000-0005-0000-0000-000089060000}"/>
    <cellStyle name="Обычный 9 2 2 5 3" xfId="1804" xr:uid="{00000000-0005-0000-0000-00008A060000}"/>
    <cellStyle name="Обычный 9 2 2 6" xfId="580" xr:uid="{00000000-0005-0000-0000-00008B060000}"/>
    <cellStyle name="Обычный 9 2 2 6 2" xfId="1281" xr:uid="{00000000-0005-0000-0000-00008C060000}"/>
    <cellStyle name="Обычный 9 2 2 6 3" xfId="1975" xr:uid="{00000000-0005-0000-0000-00008D060000}"/>
    <cellStyle name="Обычный 9 2 2 7" xfId="754" xr:uid="{00000000-0005-0000-0000-00008E060000}"/>
    <cellStyle name="Обычный 9 2 2 7 2" xfId="1448" xr:uid="{00000000-0005-0000-0000-00008F060000}"/>
    <cellStyle name="Обычный 9 2 2 7 3" xfId="2142" xr:uid="{00000000-0005-0000-0000-000090060000}"/>
    <cellStyle name="Обычный 9 2 2 8" xfId="939" xr:uid="{00000000-0005-0000-0000-000091060000}"/>
    <cellStyle name="Обычный 9 2 2 9" xfId="1633" xr:uid="{00000000-0005-0000-0000-000092060000}"/>
    <cellStyle name="Обычный 9 2 3" xfId="241" xr:uid="{00000000-0005-0000-0000-000093060000}"/>
    <cellStyle name="Обычный 9 2 3 2" xfId="413" xr:uid="{00000000-0005-0000-0000-000094060000}"/>
    <cellStyle name="Обычный 9 2 3 2 2" xfId="1114" xr:uid="{00000000-0005-0000-0000-000095060000}"/>
    <cellStyle name="Обычный 9 2 3 2 3" xfId="1808" xr:uid="{00000000-0005-0000-0000-000096060000}"/>
    <cellStyle name="Обычный 9 2 3 3" xfId="584" xr:uid="{00000000-0005-0000-0000-000097060000}"/>
    <cellStyle name="Обычный 9 2 3 3 2" xfId="1285" xr:uid="{00000000-0005-0000-0000-000098060000}"/>
    <cellStyle name="Обычный 9 2 3 3 3" xfId="1979" xr:uid="{00000000-0005-0000-0000-000099060000}"/>
    <cellStyle name="Обычный 9 2 3 4" xfId="758" xr:uid="{00000000-0005-0000-0000-00009A060000}"/>
    <cellStyle name="Обычный 9 2 3 4 2" xfId="1452" xr:uid="{00000000-0005-0000-0000-00009B060000}"/>
    <cellStyle name="Обычный 9 2 3 4 3" xfId="2146" xr:uid="{00000000-0005-0000-0000-00009C060000}"/>
    <cellStyle name="Обычный 9 2 3 5" xfId="943" xr:uid="{00000000-0005-0000-0000-00009D060000}"/>
    <cellStyle name="Обычный 9 2 3 6" xfId="1637" xr:uid="{00000000-0005-0000-0000-00009E060000}"/>
    <cellStyle name="Обычный 9 2 4" xfId="242" xr:uid="{00000000-0005-0000-0000-00009F060000}"/>
    <cellStyle name="Обычный 9 2 4 2" xfId="414" xr:uid="{00000000-0005-0000-0000-0000A0060000}"/>
    <cellStyle name="Обычный 9 2 4 2 2" xfId="1115" xr:uid="{00000000-0005-0000-0000-0000A1060000}"/>
    <cellStyle name="Обычный 9 2 4 2 3" xfId="1809" xr:uid="{00000000-0005-0000-0000-0000A2060000}"/>
    <cellStyle name="Обычный 9 2 4 3" xfId="585" xr:uid="{00000000-0005-0000-0000-0000A3060000}"/>
    <cellStyle name="Обычный 9 2 4 3 2" xfId="1286" xr:uid="{00000000-0005-0000-0000-0000A4060000}"/>
    <cellStyle name="Обычный 9 2 4 3 3" xfId="1980" xr:uid="{00000000-0005-0000-0000-0000A5060000}"/>
    <cellStyle name="Обычный 9 2 4 4" xfId="759" xr:uid="{00000000-0005-0000-0000-0000A6060000}"/>
    <cellStyle name="Обычный 9 2 4 4 2" xfId="1453" xr:uid="{00000000-0005-0000-0000-0000A7060000}"/>
    <cellStyle name="Обычный 9 2 4 4 3" xfId="2147" xr:uid="{00000000-0005-0000-0000-0000A8060000}"/>
    <cellStyle name="Обычный 9 2 4 5" xfId="944" xr:uid="{00000000-0005-0000-0000-0000A9060000}"/>
    <cellStyle name="Обычный 9 2 4 6" xfId="1638" xr:uid="{00000000-0005-0000-0000-0000AA060000}"/>
    <cellStyle name="Обычный 9 2 5" xfId="305" xr:uid="{00000000-0005-0000-0000-0000AB060000}"/>
    <cellStyle name="Обычный 9 2 5 2" xfId="1006" xr:uid="{00000000-0005-0000-0000-0000AC060000}"/>
    <cellStyle name="Обычный 9 2 5 3" xfId="1700" xr:uid="{00000000-0005-0000-0000-0000AD060000}"/>
    <cellStyle name="Обычный 9 2 6" xfId="476" xr:uid="{00000000-0005-0000-0000-0000AE060000}"/>
    <cellStyle name="Обычный 9 2 6 2" xfId="1177" xr:uid="{00000000-0005-0000-0000-0000AF060000}"/>
    <cellStyle name="Обычный 9 2 6 3" xfId="1871" xr:uid="{00000000-0005-0000-0000-0000B0060000}"/>
    <cellStyle name="Обычный 9 2 7" xfId="753" xr:uid="{00000000-0005-0000-0000-0000B1060000}"/>
    <cellStyle name="Обычный 9 2 7 2" xfId="1447" xr:uid="{00000000-0005-0000-0000-0000B2060000}"/>
    <cellStyle name="Обычный 9 2 7 3" xfId="2141" xr:uid="{00000000-0005-0000-0000-0000B3060000}"/>
    <cellStyle name="Обычный 9 2 8" xfId="835" xr:uid="{00000000-0005-0000-0000-0000B4060000}"/>
    <cellStyle name="Обычный 9 2 9" xfId="1529" xr:uid="{00000000-0005-0000-0000-0000B5060000}"/>
    <cellStyle name="Обычный 9 3" xfId="138" xr:uid="{00000000-0005-0000-0000-0000B6060000}"/>
    <cellStyle name="Обычный 9 3 2" xfId="243" xr:uid="{00000000-0005-0000-0000-0000B7060000}"/>
    <cellStyle name="Обычный 9 3 2 2" xfId="415" xr:uid="{00000000-0005-0000-0000-0000B8060000}"/>
    <cellStyle name="Обычный 9 3 2 2 2" xfId="1116" xr:uid="{00000000-0005-0000-0000-0000B9060000}"/>
    <cellStyle name="Обычный 9 3 2 2 3" xfId="1810" xr:uid="{00000000-0005-0000-0000-0000BA060000}"/>
    <cellStyle name="Обычный 9 3 2 3" xfId="586" xr:uid="{00000000-0005-0000-0000-0000BB060000}"/>
    <cellStyle name="Обычный 9 3 2 3 2" xfId="1287" xr:uid="{00000000-0005-0000-0000-0000BC060000}"/>
    <cellStyle name="Обычный 9 3 2 3 3" xfId="1981" xr:uid="{00000000-0005-0000-0000-0000BD060000}"/>
    <cellStyle name="Обычный 9 3 2 4" xfId="761" xr:uid="{00000000-0005-0000-0000-0000BE060000}"/>
    <cellStyle name="Обычный 9 3 2 4 2" xfId="1455" xr:uid="{00000000-0005-0000-0000-0000BF060000}"/>
    <cellStyle name="Обычный 9 3 2 4 3" xfId="2149" xr:uid="{00000000-0005-0000-0000-0000C0060000}"/>
    <cellStyle name="Обычный 9 3 2 5" xfId="945" xr:uid="{00000000-0005-0000-0000-0000C1060000}"/>
    <cellStyle name="Обычный 9 3 2 6" xfId="1639" xr:uid="{00000000-0005-0000-0000-0000C2060000}"/>
    <cellStyle name="Обычный 9 3 3" xfId="244" xr:uid="{00000000-0005-0000-0000-0000C3060000}"/>
    <cellStyle name="Обычный 9 3 3 2" xfId="416" xr:uid="{00000000-0005-0000-0000-0000C4060000}"/>
    <cellStyle name="Обычный 9 3 3 2 2" xfId="1117" xr:uid="{00000000-0005-0000-0000-0000C5060000}"/>
    <cellStyle name="Обычный 9 3 3 2 3" xfId="1811" xr:uid="{00000000-0005-0000-0000-0000C6060000}"/>
    <cellStyle name="Обычный 9 3 3 3" xfId="587" xr:uid="{00000000-0005-0000-0000-0000C7060000}"/>
    <cellStyle name="Обычный 9 3 3 3 2" xfId="1288" xr:uid="{00000000-0005-0000-0000-0000C8060000}"/>
    <cellStyle name="Обычный 9 3 3 3 3" xfId="1982" xr:uid="{00000000-0005-0000-0000-0000C9060000}"/>
    <cellStyle name="Обычный 9 3 3 4" xfId="762" xr:uid="{00000000-0005-0000-0000-0000CA060000}"/>
    <cellStyle name="Обычный 9 3 3 4 2" xfId="1456" xr:uid="{00000000-0005-0000-0000-0000CB060000}"/>
    <cellStyle name="Обычный 9 3 3 4 3" xfId="2150" xr:uid="{00000000-0005-0000-0000-0000CC060000}"/>
    <cellStyle name="Обычный 9 3 3 5" xfId="946" xr:uid="{00000000-0005-0000-0000-0000CD060000}"/>
    <cellStyle name="Обычный 9 3 3 6" xfId="1640" xr:uid="{00000000-0005-0000-0000-0000CE060000}"/>
    <cellStyle name="Обычный 9 3 4" xfId="245" xr:uid="{00000000-0005-0000-0000-0000CF060000}"/>
    <cellStyle name="Обычный 9 3 4 2" xfId="417" xr:uid="{00000000-0005-0000-0000-0000D0060000}"/>
    <cellStyle name="Обычный 9 3 4 2 2" xfId="1118" xr:uid="{00000000-0005-0000-0000-0000D1060000}"/>
    <cellStyle name="Обычный 9 3 4 2 3" xfId="1812" xr:uid="{00000000-0005-0000-0000-0000D2060000}"/>
    <cellStyle name="Обычный 9 3 4 3" xfId="588" xr:uid="{00000000-0005-0000-0000-0000D3060000}"/>
    <cellStyle name="Обычный 9 3 4 3 2" xfId="1289" xr:uid="{00000000-0005-0000-0000-0000D4060000}"/>
    <cellStyle name="Обычный 9 3 4 3 3" xfId="1983" xr:uid="{00000000-0005-0000-0000-0000D5060000}"/>
    <cellStyle name="Обычный 9 3 4 4" xfId="763" xr:uid="{00000000-0005-0000-0000-0000D6060000}"/>
    <cellStyle name="Обычный 9 3 4 4 2" xfId="1457" xr:uid="{00000000-0005-0000-0000-0000D7060000}"/>
    <cellStyle name="Обычный 9 3 4 4 3" xfId="2151" xr:uid="{00000000-0005-0000-0000-0000D8060000}"/>
    <cellStyle name="Обычный 9 3 4 5" xfId="947" xr:uid="{00000000-0005-0000-0000-0000D9060000}"/>
    <cellStyle name="Обычный 9 3 4 6" xfId="1641" xr:uid="{00000000-0005-0000-0000-0000DA060000}"/>
    <cellStyle name="Обычный 9 3 5" xfId="310" xr:uid="{00000000-0005-0000-0000-0000DB060000}"/>
    <cellStyle name="Обычный 9 3 5 2" xfId="1011" xr:uid="{00000000-0005-0000-0000-0000DC060000}"/>
    <cellStyle name="Обычный 9 3 5 3" xfId="1705" xr:uid="{00000000-0005-0000-0000-0000DD060000}"/>
    <cellStyle name="Обычный 9 3 6" xfId="481" xr:uid="{00000000-0005-0000-0000-0000DE060000}"/>
    <cellStyle name="Обычный 9 3 6 2" xfId="1182" xr:uid="{00000000-0005-0000-0000-0000DF060000}"/>
    <cellStyle name="Обычный 9 3 6 3" xfId="1876" xr:uid="{00000000-0005-0000-0000-0000E0060000}"/>
    <cellStyle name="Обычный 9 3 7" xfId="760" xr:uid="{00000000-0005-0000-0000-0000E1060000}"/>
    <cellStyle name="Обычный 9 3 7 2" xfId="1454" xr:uid="{00000000-0005-0000-0000-0000E2060000}"/>
    <cellStyle name="Обычный 9 3 7 3" xfId="2148" xr:uid="{00000000-0005-0000-0000-0000E3060000}"/>
    <cellStyle name="Обычный 9 3 8" xfId="840" xr:uid="{00000000-0005-0000-0000-0000E4060000}"/>
    <cellStyle name="Обычный 9 3 9" xfId="1534" xr:uid="{00000000-0005-0000-0000-0000E5060000}"/>
    <cellStyle name="Обычный 9 4" xfId="246" xr:uid="{00000000-0005-0000-0000-0000E6060000}"/>
    <cellStyle name="Обычный 9 4 2" xfId="418" xr:uid="{00000000-0005-0000-0000-0000E7060000}"/>
    <cellStyle name="Обычный 9 4 2 2" xfId="1119" xr:uid="{00000000-0005-0000-0000-0000E8060000}"/>
    <cellStyle name="Обычный 9 4 2 3" xfId="1813" xr:uid="{00000000-0005-0000-0000-0000E9060000}"/>
    <cellStyle name="Обычный 9 4 3" xfId="589" xr:uid="{00000000-0005-0000-0000-0000EA060000}"/>
    <cellStyle name="Обычный 9 4 3 2" xfId="1290" xr:uid="{00000000-0005-0000-0000-0000EB060000}"/>
    <cellStyle name="Обычный 9 4 3 3" xfId="1984" xr:uid="{00000000-0005-0000-0000-0000EC060000}"/>
    <cellStyle name="Обычный 9 4 4" xfId="764" xr:uid="{00000000-0005-0000-0000-0000ED060000}"/>
    <cellStyle name="Обычный 9 4 4 2" xfId="1458" xr:uid="{00000000-0005-0000-0000-0000EE060000}"/>
    <cellStyle name="Обычный 9 4 4 3" xfId="2152" xr:uid="{00000000-0005-0000-0000-0000EF060000}"/>
    <cellStyle name="Обычный 9 4 5" xfId="948" xr:uid="{00000000-0005-0000-0000-0000F0060000}"/>
    <cellStyle name="Обычный 9 4 6" xfId="1642" xr:uid="{00000000-0005-0000-0000-0000F1060000}"/>
    <cellStyle name="Обычный 9 5" xfId="247" xr:uid="{00000000-0005-0000-0000-0000F2060000}"/>
    <cellStyle name="Обычный 9 5 2" xfId="419" xr:uid="{00000000-0005-0000-0000-0000F3060000}"/>
    <cellStyle name="Обычный 9 5 2 2" xfId="1120" xr:uid="{00000000-0005-0000-0000-0000F4060000}"/>
    <cellStyle name="Обычный 9 5 2 3" xfId="1814" xr:uid="{00000000-0005-0000-0000-0000F5060000}"/>
    <cellStyle name="Обычный 9 5 3" xfId="590" xr:uid="{00000000-0005-0000-0000-0000F6060000}"/>
    <cellStyle name="Обычный 9 5 3 2" xfId="1291" xr:uid="{00000000-0005-0000-0000-0000F7060000}"/>
    <cellStyle name="Обычный 9 5 3 3" xfId="1985" xr:uid="{00000000-0005-0000-0000-0000F8060000}"/>
    <cellStyle name="Обычный 9 5 4" xfId="765" xr:uid="{00000000-0005-0000-0000-0000F9060000}"/>
    <cellStyle name="Обычный 9 5 4 2" xfId="1459" xr:uid="{00000000-0005-0000-0000-0000FA060000}"/>
    <cellStyle name="Обычный 9 5 4 3" xfId="2153" xr:uid="{00000000-0005-0000-0000-0000FB060000}"/>
    <cellStyle name="Обычный 9 5 5" xfId="949" xr:uid="{00000000-0005-0000-0000-0000FC060000}"/>
    <cellStyle name="Обычный 9 5 6" xfId="1643" xr:uid="{00000000-0005-0000-0000-0000FD060000}"/>
    <cellStyle name="Обычный 9 6" xfId="288" xr:uid="{00000000-0005-0000-0000-0000FE060000}"/>
    <cellStyle name="Обычный 9 6 2" xfId="989" xr:uid="{00000000-0005-0000-0000-0000FF060000}"/>
    <cellStyle name="Обычный 9 6 3" xfId="1683" xr:uid="{00000000-0005-0000-0000-000000070000}"/>
    <cellStyle name="Обычный 9 7" xfId="459" xr:uid="{00000000-0005-0000-0000-000001070000}"/>
    <cellStyle name="Обычный 9 7 2" xfId="1160" xr:uid="{00000000-0005-0000-0000-000002070000}"/>
    <cellStyle name="Обычный 9 7 3" xfId="1854" xr:uid="{00000000-0005-0000-0000-000003070000}"/>
    <cellStyle name="Обычный 9 8" xfId="752" xr:uid="{00000000-0005-0000-0000-000004070000}"/>
    <cellStyle name="Обычный 9 8 2" xfId="1446" xr:uid="{00000000-0005-0000-0000-000005070000}"/>
    <cellStyle name="Обычный 9 8 3" xfId="2140" xr:uid="{00000000-0005-0000-0000-000006070000}"/>
    <cellStyle name="Обычный 9 9" xfId="818" xr:uid="{00000000-0005-0000-0000-000007070000}"/>
    <cellStyle name="Обычный_Формат МЭ  - (кор  08 09 2010) 2" xfId="623" xr:uid="{00000000-0005-0000-0000-000008070000}"/>
    <cellStyle name="Обычный_Форматы по компаниям_last" xfId="46" xr:uid="{00000000-0005-0000-0000-000009070000}"/>
    <cellStyle name="Обычный_Форматы по компаниям_last 2" xfId="107" xr:uid="{00000000-0005-0000-0000-00000A070000}"/>
    <cellStyle name="Плохой" xfId="38" builtinId="27" customBuiltin="1"/>
    <cellStyle name="Плохой 2" xfId="96" xr:uid="{00000000-0005-0000-0000-00000C070000}"/>
    <cellStyle name="Пояснение" xfId="39" builtinId="53" customBuiltin="1"/>
    <cellStyle name="Пояснение 2" xfId="97" xr:uid="{00000000-0005-0000-0000-00000E070000}"/>
    <cellStyle name="Примечание" xfId="40" builtinId="10" customBuiltin="1"/>
    <cellStyle name="Примечание 2" xfId="98" xr:uid="{00000000-0005-0000-0000-000010070000}"/>
    <cellStyle name="Примечание 3" xfId="2285" xr:uid="{00000000-0005-0000-0000-000011070000}"/>
    <cellStyle name="Процентный 2" xfId="104" xr:uid="{00000000-0005-0000-0000-000012070000}"/>
    <cellStyle name="Процентный 3" xfId="105" xr:uid="{00000000-0005-0000-0000-000013070000}"/>
    <cellStyle name="Связанная ячейка" xfId="41" builtinId="24" customBuiltin="1"/>
    <cellStyle name="Связанная ячейка 2" xfId="99" xr:uid="{00000000-0005-0000-0000-000015070000}"/>
    <cellStyle name="Стиль 1" xfId="106" xr:uid="{00000000-0005-0000-0000-000016070000}"/>
    <cellStyle name="Текст предупреждения" xfId="42" builtinId="11" customBuiltin="1"/>
    <cellStyle name="Текст предупреждения 2" xfId="100" xr:uid="{00000000-0005-0000-0000-000018070000}"/>
    <cellStyle name="Текст предупреждения 3" xfId="2286" xr:uid="{00000000-0005-0000-0000-000019070000}"/>
    <cellStyle name="Финансовый" xfId="624" builtinId="3"/>
    <cellStyle name="Финансовый 2" xfId="50" xr:uid="{00000000-0005-0000-0000-00001B070000}"/>
    <cellStyle name="Финансовый 2 10" xfId="453" xr:uid="{00000000-0005-0000-0000-00001C070000}"/>
    <cellStyle name="Финансовый 2 10 2" xfId="1154" xr:uid="{00000000-0005-0000-0000-00001D070000}"/>
    <cellStyle name="Финансовый 2 10 3" xfId="1848" xr:uid="{00000000-0005-0000-0000-00001E070000}"/>
    <cellStyle name="Финансовый 2 11" xfId="626" xr:uid="{00000000-0005-0000-0000-00001F070000}"/>
    <cellStyle name="Финансовый 2 12" xfId="805" xr:uid="{00000000-0005-0000-0000-000020070000}"/>
    <cellStyle name="Финансовый 2 13" xfId="1499" xr:uid="{00000000-0005-0000-0000-000021070000}"/>
    <cellStyle name="Финансовый 2 2" xfId="127" xr:uid="{00000000-0005-0000-0000-000022070000}"/>
    <cellStyle name="Финансовый 2 2 2" xfId="248" xr:uid="{00000000-0005-0000-0000-000023070000}"/>
    <cellStyle name="Финансовый 2 2 2 2" xfId="249" xr:uid="{00000000-0005-0000-0000-000024070000}"/>
    <cellStyle name="Финансовый 2 2 2 2 2" xfId="51" xr:uid="{00000000-0005-0000-0000-000025070000}"/>
    <cellStyle name="Финансовый 2 2 2 2 3" xfId="421" xr:uid="{00000000-0005-0000-0000-000026070000}"/>
    <cellStyle name="Финансовый 2 2 2 2 3 2" xfId="1122" xr:uid="{00000000-0005-0000-0000-000027070000}"/>
    <cellStyle name="Финансовый 2 2 2 2 3 3" xfId="1816" xr:uid="{00000000-0005-0000-0000-000028070000}"/>
    <cellStyle name="Финансовый 2 2 2 2 4" xfId="592" xr:uid="{00000000-0005-0000-0000-000029070000}"/>
    <cellStyle name="Финансовый 2 2 2 2 4 2" xfId="1293" xr:uid="{00000000-0005-0000-0000-00002A070000}"/>
    <cellStyle name="Финансовый 2 2 2 2 4 3" xfId="1987" xr:uid="{00000000-0005-0000-0000-00002B070000}"/>
    <cellStyle name="Финансовый 2 2 2 2 5" xfId="769" xr:uid="{00000000-0005-0000-0000-00002C070000}"/>
    <cellStyle name="Финансовый 2 2 2 2 5 2" xfId="1463" xr:uid="{00000000-0005-0000-0000-00002D070000}"/>
    <cellStyle name="Финансовый 2 2 2 2 5 3" xfId="2157" xr:uid="{00000000-0005-0000-0000-00002E070000}"/>
    <cellStyle name="Финансовый 2 2 2 2 6" xfId="951" xr:uid="{00000000-0005-0000-0000-00002F070000}"/>
    <cellStyle name="Финансовый 2 2 2 2 7" xfId="1645" xr:uid="{00000000-0005-0000-0000-000030070000}"/>
    <cellStyle name="Финансовый 2 2 2 3" xfId="250" xr:uid="{00000000-0005-0000-0000-000031070000}"/>
    <cellStyle name="Финансовый 2 2 2 3 2" xfId="422" xr:uid="{00000000-0005-0000-0000-000032070000}"/>
    <cellStyle name="Финансовый 2 2 2 3 2 2" xfId="1123" xr:uid="{00000000-0005-0000-0000-000033070000}"/>
    <cellStyle name="Финансовый 2 2 2 3 2 3" xfId="1817" xr:uid="{00000000-0005-0000-0000-000034070000}"/>
    <cellStyle name="Финансовый 2 2 2 3 3" xfId="593" xr:uid="{00000000-0005-0000-0000-000035070000}"/>
    <cellStyle name="Финансовый 2 2 2 3 3 2" xfId="1294" xr:uid="{00000000-0005-0000-0000-000036070000}"/>
    <cellStyle name="Финансовый 2 2 2 3 3 3" xfId="1988" xr:uid="{00000000-0005-0000-0000-000037070000}"/>
    <cellStyle name="Финансовый 2 2 2 3 4" xfId="770" xr:uid="{00000000-0005-0000-0000-000038070000}"/>
    <cellStyle name="Финансовый 2 2 2 3 4 2" xfId="1464" xr:uid="{00000000-0005-0000-0000-000039070000}"/>
    <cellStyle name="Финансовый 2 2 2 3 4 3" xfId="2158" xr:uid="{00000000-0005-0000-0000-00003A070000}"/>
    <cellStyle name="Финансовый 2 2 2 3 5" xfId="952" xr:uid="{00000000-0005-0000-0000-00003B070000}"/>
    <cellStyle name="Финансовый 2 2 2 3 6" xfId="1646" xr:uid="{00000000-0005-0000-0000-00003C070000}"/>
    <cellStyle name="Финансовый 2 2 2 4" xfId="420" xr:uid="{00000000-0005-0000-0000-00003D070000}"/>
    <cellStyle name="Финансовый 2 2 2 4 2" xfId="1121" xr:uid="{00000000-0005-0000-0000-00003E070000}"/>
    <cellStyle name="Финансовый 2 2 2 4 3" xfId="1815" xr:uid="{00000000-0005-0000-0000-00003F070000}"/>
    <cellStyle name="Финансовый 2 2 2 5" xfId="591" xr:uid="{00000000-0005-0000-0000-000040070000}"/>
    <cellStyle name="Финансовый 2 2 2 5 2" xfId="1292" xr:uid="{00000000-0005-0000-0000-000041070000}"/>
    <cellStyle name="Финансовый 2 2 2 5 3" xfId="1986" xr:uid="{00000000-0005-0000-0000-000042070000}"/>
    <cellStyle name="Финансовый 2 2 2 6" xfId="768" xr:uid="{00000000-0005-0000-0000-000043070000}"/>
    <cellStyle name="Финансовый 2 2 2 6 2" xfId="1462" xr:uid="{00000000-0005-0000-0000-000044070000}"/>
    <cellStyle name="Финансовый 2 2 2 6 3" xfId="2156" xr:uid="{00000000-0005-0000-0000-000045070000}"/>
    <cellStyle name="Финансовый 2 2 2 7" xfId="950" xr:uid="{00000000-0005-0000-0000-000046070000}"/>
    <cellStyle name="Финансовый 2 2 2 8" xfId="1644" xr:uid="{00000000-0005-0000-0000-000047070000}"/>
    <cellStyle name="Финансовый 2 2 3" xfId="251" xr:uid="{00000000-0005-0000-0000-000048070000}"/>
    <cellStyle name="Финансовый 2 2 3 2" xfId="423" xr:uid="{00000000-0005-0000-0000-000049070000}"/>
    <cellStyle name="Финансовый 2 2 3 2 2" xfId="1124" xr:uid="{00000000-0005-0000-0000-00004A070000}"/>
    <cellStyle name="Финансовый 2 2 3 2 3" xfId="1818" xr:uid="{00000000-0005-0000-0000-00004B070000}"/>
    <cellStyle name="Финансовый 2 2 3 3" xfId="594" xr:uid="{00000000-0005-0000-0000-00004C070000}"/>
    <cellStyle name="Финансовый 2 2 3 3 2" xfId="1295" xr:uid="{00000000-0005-0000-0000-00004D070000}"/>
    <cellStyle name="Финансовый 2 2 3 3 3" xfId="1989" xr:uid="{00000000-0005-0000-0000-00004E070000}"/>
    <cellStyle name="Финансовый 2 2 3 4" xfId="771" xr:uid="{00000000-0005-0000-0000-00004F070000}"/>
    <cellStyle name="Финансовый 2 2 3 4 2" xfId="1465" xr:uid="{00000000-0005-0000-0000-000050070000}"/>
    <cellStyle name="Финансовый 2 2 3 4 3" xfId="2159" xr:uid="{00000000-0005-0000-0000-000051070000}"/>
    <cellStyle name="Финансовый 2 2 3 5" xfId="953" xr:uid="{00000000-0005-0000-0000-000052070000}"/>
    <cellStyle name="Финансовый 2 2 3 6" xfId="1647" xr:uid="{00000000-0005-0000-0000-000053070000}"/>
    <cellStyle name="Финансовый 2 2 4" xfId="252" xr:uid="{00000000-0005-0000-0000-000054070000}"/>
    <cellStyle name="Финансовый 2 2 4 2" xfId="424" xr:uid="{00000000-0005-0000-0000-000055070000}"/>
    <cellStyle name="Финансовый 2 2 4 2 2" xfId="1125" xr:uid="{00000000-0005-0000-0000-000056070000}"/>
    <cellStyle name="Финансовый 2 2 4 2 3" xfId="1819" xr:uid="{00000000-0005-0000-0000-000057070000}"/>
    <cellStyle name="Финансовый 2 2 4 3" xfId="595" xr:uid="{00000000-0005-0000-0000-000058070000}"/>
    <cellStyle name="Финансовый 2 2 4 3 2" xfId="1296" xr:uid="{00000000-0005-0000-0000-000059070000}"/>
    <cellStyle name="Финансовый 2 2 4 3 3" xfId="1990" xr:uid="{00000000-0005-0000-0000-00005A070000}"/>
    <cellStyle name="Финансовый 2 2 4 4" xfId="772" xr:uid="{00000000-0005-0000-0000-00005B070000}"/>
    <cellStyle name="Финансовый 2 2 4 4 2" xfId="1466" xr:uid="{00000000-0005-0000-0000-00005C070000}"/>
    <cellStyle name="Финансовый 2 2 4 4 3" xfId="2160" xr:uid="{00000000-0005-0000-0000-00005D070000}"/>
    <cellStyle name="Финансовый 2 2 4 5" xfId="954" xr:uid="{00000000-0005-0000-0000-00005E070000}"/>
    <cellStyle name="Финансовый 2 2 4 6" xfId="1648" xr:uid="{00000000-0005-0000-0000-00005F070000}"/>
    <cellStyle name="Финансовый 2 2 5" xfId="299" xr:uid="{00000000-0005-0000-0000-000060070000}"/>
    <cellStyle name="Финансовый 2 2 5 2" xfId="1000" xr:uid="{00000000-0005-0000-0000-000061070000}"/>
    <cellStyle name="Финансовый 2 2 5 3" xfId="1694" xr:uid="{00000000-0005-0000-0000-000062070000}"/>
    <cellStyle name="Финансовый 2 2 6" xfId="470" xr:uid="{00000000-0005-0000-0000-000063070000}"/>
    <cellStyle name="Финансовый 2 2 6 2" xfId="1171" xr:uid="{00000000-0005-0000-0000-000064070000}"/>
    <cellStyle name="Финансовый 2 2 6 3" xfId="1865" xr:uid="{00000000-0005-0000-0000-000065070000}"/>
    <cellStyle name="Финансовый 2 2 7" xfId="767" xr:uid="{00000000-0005-0000-0000-000066070000}"/>
    <cellStyle name="Финансовый 2 2 7 2" xfId="1461" xr:uid="{00000000-0005-0000-0000-000067070000}"/>
    <cellStyle name="Финансовый 2 2 7 3" xfId="2155" xr:uid="{00000000-0005-0000-0000-000068070000}"/>
    <cellStyle name="Финансовый 2 2 8" xfId="829" xr:uid="{00000000-0005-0000-0000-000069070000}"/>
    <cellStyle name="Финансовый 2 2 9" xfId="1523" xr:uid="{00000000-0005-0000-0000-00006A070000}"/>
    <cellStyle name="Финансовый 2 3" xfId="120" xr:uid="{00000000-0005-0000-0000-00006B070000}"/>
    <cellStyle name="Финансовый 2 3 2" xfId="253" xr:uid="{00000000-0005-0000-0000-00006C070000}"/>
    <cellStyle name="Финансовый 2 3 2 2" xfId="254" xr:uid="{00000000-0005-0000-0000-00006D070000}"/>
    <cellStyle name="Финансовый 2 3 2 2 2" xfId="426" xr:uid="{00000000-0005-0000-0000-00006E070000}"/>
    <cellStyle name="Финансовый 2 3 2 2 2 2" xfId="1127" xr:uid="{00000000-0005-0000-0000-00006F070000}"/>
    <cellStyle name="Финансовый 2 3 2 2 2 3" xfId="1821" xr:uid="{00000000-0005-0000-0000-000070070000}"/>
    <cellStyle name="Финансовый 2 3 2 2 3" xfId="597" xr:uid="{00000000-0005-0000-0000-000071070000}"/>
    <cellStyle name="Финансовый 2 3 2 2 3 2" xfId="1298" xr:uid="{00000000-0005-0000-0000-000072070000}"/>
    <cellStyle name="Финансовый 2 3 2 2 3 3" xfId="1992" xr:uid="{00000000-0005-0000-0000-000073070000}"/>
    <cellStyle name="Финансовый 2 3 2 2 4" xfId="775" xr:uid="{00000000-0005-0000-0000-000074070000}"/>
    <cellStyle name="Финансовый 2 3 2 2 4 2" xfId="1469" xr:uid="{00000000-0005-0000-0000-000075070000}"/>
    <cellStyle name="Финансовый 2 3 2 2 4 3" xfId="2163" xr:uid="{00000000-0005-0000-0000-000076070000}"/>
    <cellStyle name="Финансовый 2 3 2 2 5" xfId="956" xr:uid="{00000000-0005-0000-0000-000077070000}"/>
    <cellStyle name="Финансовый 2 3 2 2 6" xfId="1650" xr:uid="{00000000-0005-0000-0000-000078070000}"/>
    <cellStyle name="Финансовый 2 3 2 3" xfId="255" xr:uid="{00000000-0005-0000-0000-000079070000}"/>
    <cellStyle name="Финансовый 2 3 2 3 2" xfId="427" xr:uid="{00000000-0005-0000-0000-00007A070000}"/>
    <cellStyle name="Финансовый 2 3 2 3 2 2" xfId="1128" xr:uid="{00000000-0005-0000-0000-00007B070000}"/>
    <cellStyle name="Финансовый 2 3 2 3 2 3" xfId="1822" xr:uid="{00000000-0005-0000-0000-00007C070000}"/>
    <cellStyle name="Финансовый 2 3 2 3 3" xfId="598" xr:uid="{00000000-0005-0000-0000-00007D070000}"/>
    <cellStyle name="Финансовый 2 3 2 3 3 2" xfId="1299" xr:uid="{00000000-0005-0000-0000-00007E070000}"/>
    <cellStyle name="Финансовый 2 3 2 3 3 3" xfId="1993" xr:uid="{00000000-0005-0000-0000-00007F070000}"/>
    <cellStyle name="Финансовый 2 3 2 3 4" xfId="776" xr:uid="{00000000-0005-0000-0000-000080070000}"/>
    <cellStyle name="Финансовый 2 3 2 3 4 2" xfId="1470" xr:uid="{00000000-0005-0000-0000-000081070000}"/>
    <cellStyle name="Финансовый 2 3 2 3 4 3" xfId="2164" xr:uid="{00000000-0005-0000-0000-000082070000}"/>
    <cellStyle name="Финансовый 2 3 2 3 5" xfId="957" xr:uid="{00000000-0005-0000-0000-000083070000}"/>
    <cellStyle name="Финансовый 2 3 2 3 6" xfId="1651" xr:uid="{00000000-0005-0000-0000-000084070000}"/>
    <cellStyle name="Финансовый 2 3 2 4" xfId="425" xr:uid="{00000000-0005-0000-0000-000085070000}"/>
    <cellStyle name="Финансовый 2 3 2 4 2" xfId="1126" xr:uid="{00000000-0005-0000-0000-000086070000}"/>
    <cellStyle name="Финансовый 2 3 2 4 3" xfId="1820" xr:uid="{00000000-0005-0000-0000-000087070000}"/>
    <cellStyle name="Финансовый 2 3 2 5" xfId="596" xr:uid="{00000000-0005-0000-0000-000088070000}"/>
    <cellStyle name="Финансовый 2 3 2 5 2" xfId="1297" xr:uid="{00000000-0005-0000-0000-000089070000}"/>
    <cellStyle name="Финансовый 2 3 2 5 3" xfId="1991" xr:uid="{00000000-0005-0000-0000-00008A070000}"/>
    <cellStyle name="Финансовый 2 3 2 6" xfId="774" xr:uid="{00000000-0005-0000-0000-00008B070000}"/>
    <cellStyle name="Финансовый 2 3 2 6 2" xfId="1468" xr:uid="{00000000-0005-0000-0000-00008C070000}"/>
    <cellStyle name="Финансовый 2 3 2 6 3" xfId="2162" xr:uid="{00000000-0005-0000-0000-00008D070000}"/>
    <cellStyle name="Финансовый 2 3 2 7" xfId="955" xr:uid="{00000000-0005-0000-0000-00008E070000}"/>
    <cellStyle name="Финансовый 2 3 2 8" xfId="1649" xr:uid="{00000000-0005-0000-0000-00008F070000}"/>
    <cellStyle name="Финансовый 2 3 3" xfId="256" xr:uid="{00000000-0005-0000-0000-000090070000}"/>
    <cellStyle name="Финансовый 2 3 3 2" xfId="428" xr:uid="{00000000-0005-0000-0000-000091070000}"/>
    <cellStyle name="Финансовый 2 3 3 2 2" xfId="1129" xr:uid="{00000000-0005-0000-0000-000092070000}"/>
    <cellStyle name="Финансовый 2 3 3 2 3" xfId="1823" xr:uid="{00000000-0005-0000-0000-000093070000}"/>
    <cellStyle name="Финансовый 2 3 3 3" xfId="599" xr:uid="{00000000-0005-0000-0000-000094070000}"/>
    <cellStyle name="Финансовый 2 3 3 3 2" xfId="1300" xr:uid="{00000000-0005-0000-0000-000095070000}"/>
    <cellStyle name="Финансовый 2 3 3 3 3" xfId="1994" xr:uid="{00000000-0005-0000-0000-000096070000}"/>
    <cellStyle name="Финансовый 2 3 3 4" xfId="777" xr:uid="{00000000-0005-0000-0000-000097070000}"/>
    <cellStyle name="Финансовый 2 3 3 4 2" xfId="1471" xr:uid="{00000000-0005-0000-0000-000098070000}"/>
    <cellStyle name="Финансовый 2 3 3 4 3" xfId="2165" xr:uid="{00000000-0005-0000-0000-000099070000}"/>
    <cellStyle name="Финансовый 2 3 3 5" xfId="958" xr:uid="{00000000-0005-0000-0000-00009A070000}"/>
    <cellStyle name="Финансовый 2 3 3 6" xfId="1652" xr:uid="{00000000-0005-0000-0000-00009B070000}"/>
    <cellStyle name="Финансовый 2 3 4" xfId="257" xr:uid="{00000000-0005-0000-0000-00009C070000}"/>
    <cellStyle name="Финансовый 2 3 4 2" xfId="429" xr:uid="{00000000-0005-0000-0000-00009D070000}"/>
    <cellStyle name="Финансовый 2 3 4 2 2" xfId="1130" xr:uid="{00000000-0005-0000-0000-00009E070000}"/>
    <cellStyle name="Финансовый 2 3 4 2 3" xfId="1824" xr:uid="{00000000-0005-0000-0000-00009F070000}"/>
    <cellStyle name="Финансовый 2 3 4 3" xfId="600" xr:uid="{00000000-0005-0000-0000-0000A0070000}"/>
    <cellStyle name="Финансовый 2 3 4 3 2" xfId="1301" xr:uid="{00000000-0005-0000-0000-0000A1070000}"/>
    <cellStyle name="Финансовый 2 3 4 3 3" xfId="1995" xr:uid="{00000000-0005-0000-0000-0000A2070000}"/>
    <cellStyle name="Финансовый 2 3 4 4" xfId="778" xr:uid="{00000000-0005-0000-0000-0000A3070000}"/>
    <cellStyle name="Финансовый 2 3 4 4 2" xfId="1472" xr:uid="{00000000-0005-0000-0000-0000A4070000}"/>
    <cellStyle name="Финансовый 2 3 4 4 3" xfId="2166" xr:uid="{00000000-0005-0000-0000-0000A5070000}"/>
    <cellStyle name="Финансовый 2 3 4 5" xfId="959" xr:uid="{00000000-0005-0000-0000-0000A6070000}"/>
    <cellStyle name="Финансовый 2 3 4 6" xfId="1653" xr:uid="{00000000-0005-0000-0000-0000A7070000}"/>
    <cellStyle name="Финансовый 2 3 5" xfId="292" xr:uid="{00000000-0005-0000-0000-0000A8070000}"/>
    <cellStyle name="Финансовый 2 3 5 2" xfId="993" xr:uid="{00000000-0005-0000-0000-0000A9070000}"/>
    <cellStyle name="Финансовый 2 3 5 3" xfId="1687" xr:uid="{00000000-0005-0000-0000-0000AA070000}"/>
    <cellStyle name="Финансовый 2 3 6" xfId="463" xr:uid="{00000000-0005-0000-0000-0000AB070000}"/>
    <cellStyle name="Финансовый 2 3 6 2" xfId="1164" xr:uid="{00000000-0005-0000-0000-0000AC070000}"/>
    <cellStyle name="Финансовый 2 3 6 3" xfId="1858" xr:uid="{00000000-0005-0000-0000-0000AD070000}"/>
    <cellStyle name="Финансовый 2 3 7" xfId="773" xr:uid="{00000000-0005-0000-0000-0000AE070000}"/>
    <cellStyle name="Финансовый 2 3 7 2" xfId="1467" xr:uid="{00000000-0005-0000-0000-0000AF070000}"/>
    <cellStyle name="Финансовый 2 3 7 3" xfId="2161" xr:uid="{00000000-0005-0000-0000-0000B0070000}"/>
    <cellStyle name="Финансовый 2 3 8" xfId="822" xr:uid="{00000000-0005-0000-0000-0000B1070000}"/>
    <cellStyle name="Финансовый 2 3 9" xfId="1516" xr:uid="{00000000-0005-0000-0000-0000B2070000}"/>
    <cellStyle name="Финансовый 2 4" xfId="258" xr:uid="{00000000-0005-0000-0000-0000B3070000}"/>
    <cellStyle name="Финансовый 2 4 2" xfId="259" xr:uid="{00000000-0005-0000-0000-0000B4070000}"/>
    <cellStyle name="Финансовый 2 4 2 2" xfId="431" xr:uid="{00000000-0005-0000-0000-0000B5070000}"/>
    <cellStyle name="Финансовый 2 4 2 2 2" xfId="1132" xr:uid="{00000000-0005-0000-0000-0000B6070000}"/>
    <cellStyle name="Финансовый 2 4 2 2 3" xfId="1826" xr:uid="{00000000-0005-0000-0000-0000B7070000}"/>
    <cellStyle name="Финансовый 2 4 2 3" xfId="602" xr:uid="{00000000-0005-0000-0000-0000B8070000}"/>
    <cellStyle name="Финансовый 2 4 2 3 2" xfId="1303" xr:uid="{00000000-0005-0000-0000-0000B9070000}"/>
    <cellStyle name="Финансовый 2 4 2 3 3" xfId="1997" xr:uid="{00000000-0005-0000-0000-0000BA070000}"/>
    <cellStyle name="Финансовый 2 4 2 4" xfId="780" xr:uid="{00000000-0005-0000-0000-0000BB070000}"/>
    <cellStyle name="Финансовый 2 4 2 4 2" xfId="1474" xr:uid="{00000000-0005-0000-0000-0000BC070000}"/>
    <cellStyle name="Финансовый 2 4 2 4 3" xfId="2168" xr:uid="{00000000-0005-0000-0000-0000BD070000}"/>
    <cellStyle name="Финансовый 2 4 2 5" xfId="961" xr:uid="{00000000-0005-0000-0000-0000BE070000}"/>
    <cellStyle name="Финансовый 2 4 2 6" xfId="1655" xr:uid="{00000000-0005-0000-0000-0000BF070000}"/>
    <cellStyle name="Финансовый 2 4 3" xfId="260" xr:uid="{00000000-0005-0000-0000-0000C0070000}"/>
    <cellStyle name="Финансовый 2 4 3 2" xfId="432" xr:uid="{00000000-0005-0000-0000-0000C1070000}"/>
    <cellStyle name="Финансовый 2 4 3 2 2" xfId="1133" xr:uid="{00000000-0005-0000-0000-0000C2070000}"/>
    <cellStyle name="Финансовый 2 4 3 2 3" xfId="1827" xr:uid="{00000000-0005-0000-0000-0000C3070000}"/>
    <cellStyle name="Финансовый 2 4 3 3" xfId="603" xr:uid="{00000000-0005-0000-0000-0000C4070000}"/>
    <cellStyle name="Финансовый 2 4 3 3 2" xfId="1304" xr:uid="{00000000-0005-0000-0000-0000C5070000}"/>
    <cellStyle name="Финансовый 2 4 3 3 3" xfId="1998" xr:uid="{00000000-0005-0000-0000-0000C6070000}"/>
    <cellStyle name="Финансовый 2 4 3 4" xfId="781" xr:uid="{00000000-0005-0000-0000-0000C7070000}"/>
    <cellStyle name="Финансовый 2 4 3 4 2" xfId="1475" xr:uid="{00000000-0005-0000-0000-0000C8070000}"/>
    <cellStyle name="Финансовый 2 4 3 4 3" xfId="2169" xr:uid="{00000000-0005-0000-0000-0000C9070000}"/>
    <cellStyle name="Финансовый 2 4 3 5" xfId="962" xr:uid="{00000000-0005-0000-0000-0000CA070000}"/>
    <cellStyle name="Финансовый 2 4 3 6" xfId="1656" xr:uid="{00000000-0005-0000-0000-0000CB070000}"/>
    <cellStyle name="Финансовый 2 4 4" xfId="430" xr:uid="{00000000-0005-0000-0000-0000CC070000}"/>
    <cellStyle name="Финансовый 2 4 4 2" xfId="1131" xr:uid="{00000000-0005-0000-0000-0000CD070000}"/>
    <cellStyle name="Финансовый 2 4 4 3" xfId="1825" xr:uid="{00000000-0005-0000-0000-0000CE070000}"/>
    <cellStyle name="Финансовый 2 4 5" xfId="601" xr:uid="{00000000-0005-0000-0000-0000CF070000}"/>
    <cellStyle name="Финансовый 2 4 5 2" xfId="1302" xr:uid="{00000000-0005-0000-0000-0000D0070000}"/>
    <cellStyle name="Финансовый 2 4 5 3" xfId="1996" xr:uid="{00000000-0005-0000-0000-0000D1070000}"/>
    <cellStyle name="Финансовый 2 4 6" xfId="779" xr:uid="{00000000-0005-0000-0000-0000D2070000}"/>
    <cellStyle name="Финансовый 2 4 6 2" xfId="1473" xr:uid="{00000000-0005-0000-0000-0000D3070000}"/>
    <cellStyle name="Финансовый 2 4 6 3" xfId="2167" xr:uid="{00000000-0005-0000-0000-0000D4070000}"/>
    <cellStyle name="Финансовый 2 4 7" xfId="960" xr:uid="{00000000-0005-0000-0000-0000D5070000}"/>
    <cellStyle name="Финансовый 2 4 8" xfId="1654" xr:uid="{00000000-0005-0000-0000-0000D6070000}"/>
    <cellStyle name="Финансовый 2 5" xfId="261" xr:uid="{00000000-0005-0000-0000-0000D7070000}"/>
    <cellStyle name="Финансовый 2 5 2" xfId="433" xr:uid="{00000000-0005-0000-0000-0000D8070000}"/>
    <cellStyle name="Финансовый 2 5 2 2" xfId="1134" xr:uid="{00000000-0005-0000-0000-0000D9070000}"/>
    <cellStyle name="Финансовый 2 5 2 3" xfId="1828" xr:uid="{00000000-0005-0000-0000-0000DA070000}"/>
    <cellStyle name="Финансовый 2 5 3" xfId="604" xr:uid="{00000000-0005-0000-0000-0000DB070000}"/>
    <cellStyle name="Финансовый 2 5 3 2" xfId="1305" xr:uid="{00000000-0005-0000-0000-0000DC070000}"/>
    <cellStyle name="Финансовый 2 5 3 3" xfId="1999" xr:uid="{00000000-0005-0000-0000-0000DD070000}"/>
    <cellStyle name="Финансовый 2 5 4" xfId="782" xr:uid="{00000000-0005-0000-0000-0000DE070000}"/>
    <cellStyle name="Финансовый 2 5 4 2" xfId="1476" xr:uid="{00000000-0005-0000-0000-0000DF070000}"/>
    <cellStyle name="Финансовый 2 5 4 3" xfId="2170" xr:uid="{00000000-0005-0000-0000-0000E0070000}"/>
    <cellStyle name="Финансовый 2 5 5" xfId="963" xr:uid="{00000000-0005-0000-0000-0000E1070000}"/>
    <cellStyle name="Финансовый 2 5 6" xfId="1657" xr:uid="{00000000-0005-0000-0000-0000E2070000}"/>
    <cellStyle name="Финансовый 2 6" xfId="262" xr:uid="{00000000-0005-0000-0000-0000E3070000}"/>
    <cellStyle name="Финансовый 2 6 2" xfId="434" xr:uid="{00000000-0005-0000-0000-0000E4070000}"/>
    <cellStyle name="Финансовый 2 6 2 2" xfId="1135" xr:uid="{00000000-0005-0000-0000-0000E5070000}"/>
    <cellStyle name="Финансовый 2 6 2 3" xfId="1829" xr:uid="{00000000-0005-0000-0000-0000E6070000}"/>
    <cellStyle name="Финансовый 2 6 3" xfId="605" xr:uid="{00000000-0005-0000-0000-0000E7070000}"/>
    <cellStyle name="Финансовый 2 6 3 2" xfId="1306" xr:uid="{00000000-0005-0000-0000-0000E8070000}"/>
    <cellStyle name="Финансовый 2 6 3 3" xfId="2000" xr:uid="{00000000-0005-0000-0000-0000E9070000}"/>
    <cellStyle name="Финансовый 2 6 4" xfId="783" xr:uid="{00000000-0005-0000-0000-0000EA070000}"/>
    <cellStyle name="Финансовый 2 6 4 2" xfId="1477" xr:uid="{00000000-0005-0000-0000-0000EB070000}"/>
    <cellStyle name="Финансовый 2 6 4 3" xfId="2171" xr:uid="{00000000-0005-0000-0000-0000EC070000}"/>
    <cellStyle name="Финансовый 2 6 5" xfId="964" xr:uid="{00000000-0005-0000-0000-0000ED070000}"/>
    <cellStyle name="Финансовый 2 6 6" xfId="1658" xr:uid="{00000000-0005-0000-0000-0000EE070000}"/>
    <cellStyle name="Финансовый 2 7" xfId="263" xr:uid="{00000000-0005-0000-0000-0000EF070000}"/>
    <cellStyle name="Финансовый 2 7 2" xfId="435" xr:uid="{00000000-0005-0000-0000-0000F0070000}"/>
    <cellStyle name="Финансовый 2 7 2 2" xfId="1136" xr:uid="{00000000-0005-0000-0000-0000F1070000}"/>
    <cellStyle name="Финансовый 2 7 2 3" xfId="1830" xr:uid="{00000000-0005-0000-0000-0000F2070000}"/>
    <cellStyle name="Финансовый 2 7 3" xfId="606" xr:uid="{00000000-0005-0000-0000-0000F3070000}"/>
    <cellStyle name="Финансовый 2 7 3 2" xfId="1307" xr:uid="{00000000-0005-0000-0000-0000F4070000}"/>
    <cellStyle name="Финансовый 2 7 3 3" xfId="2001" xr:uid="{00000000-0005-0000-0000-0000F5070000}"/>
    <cellStyle name="Финансовый 2 7 4" xfId="784" xr:uid="{00000000-0005-0000-0000-0000F6070000}"/>
    <cellStyle name="Финансовый 2 7 4 2" xfId="1478" xr:uid="{00000000-0005-0000-0000-0000F7070000}"/>
    <cellStyle name="Финансовый 2 7 4 3" xfId="2172" xr:uid="{00000000-0005-0000-0000-0000F8070000}"/>
    <cellStyle name="Финансовый 2 7 5" xfId="965" xr:uid="{00000000-0005-0000-0000-0000F9070000}"/>
    <cellStyle name="Финансовый 2 7 6" xfId="1659" xr:uid="{00000000-0005-0000-0000-0000FA070000}"/>
    <cellStyle name="Финансовый 2 8" xfId="109" xr:uid="{00000000-0005-0000-0000-0000FB070000}"/>
    <cellStyle name="Финансовый 2 8 2" xfId="766" xr:uid="{00000000-0005-0000-0000-0000FC070000}"/>
    <cellStyle name="Финансовый 2 8 2 2" xfId="1460" xr:uid="{00000000-0005-0000-0000-0000FD070000}"/>
    <cellStyle name="Финансовый 2 8 2 3" xfId="2154" xr:uid="{00000000-0005-0000-0000-0000FE070000}"/>
    <cellStyle name="Финансовый 2 8 3" xfId="812" xr:uid="{00000000-0005-0000-0000-0000FF070000}"/>
    <cellStyle name="Финансовый 2 8 4" xfId="1506" xr:uid="{00000000-0005-0000-0000-000000080000}"/>
    <cellStyle name="Финансовый 2 9" xfId="282" xr:uid="{00000000-0005-0000-0000-000001080000}"/>
    <cellStyle name="Финансовый 2 9 2" xfId="983" xr:uid="{00000000-0005-0000-0000-000002080000}"/>
    <cellStyle name="Финансовый 2 9 3" xfId="1677" xr:uid="{00000000-0005-0000-0000-000003080000}"/>
    <cellStyle name="Финансовый 3" xfId="52" xr:uid="{00000000-0005-0000-0000-000004080000}"/>
    <cellStyle name="Финансовый 3 10" xfId="454" xr:uid="{00000000-0005-0000-0000-000005080000}"/>
    <cellStyle name="Финансовый 3 10 2" xfId="1155" xr:uid="{00000000-0005-0000-0000-000006080000}"/>
    <cellStyle name="Финансовый 3 10 3" xfId="1849" xr:uid="{00000000-0005-0000-0000-000007080000}"/>
    <cellStyle name="Финансовый 3 11" xfId="785" xr:uid="{00000000-0005-0000-0000-000008080000}"/>
    <cellStyle name="Финансовый 3 11 2" xfId="1479" xr:uid="{00000000-0005-0000-0000-000009080000}"/>
    <cellStyle name="Финансовый 3 11 3" xfId="2173" xr:uid="{00000000-0005-0000-0000-00000A080000}"/>
    <cellStyle name="Финансовый 3 12" xfId="806" xr:uid="{00000000-0005-0000-0000-00000B080000}"/>
    <cellStyle name="Финансовый 3 13" xfId="1500" xr:uid="{00000000-0005-0000-0000-00000C080000}"/>
    <cellStyle name="Финансовый 3 2" xfId="128" xr:uid="{00000000-0005-0000-0000-00000D080000}"/>
    <cellStyle name="Финансовый 3 2 2" xfId="264" xr:uid="{00000000-0005-0000-0000-00000E080000}"/>
    <cellStyle name="Финансовый 3 2 2 2" xfId="265" xr:uid="{00000000-0005-0000-0000-00000F080000}"/>
    <cellStyle name="Финансовый 3 2 2 2 2" xfId="437" xr:uid="{00000000-0005-0000-0000-000010080000}"/>
    <cellStyle name="Финансовый 3 2 2 2 2 2" xfId="1138" xr:uid="{00000000-0005-0000-0000-000011080000}"/>
    <cellStyle name="Финансовый 3 2 2 2 2 3" xfId="1832" xr:uid="{00000000-0005-0000-0000-000012080000}"/>
    <cellStyle name="Финансовый 3 2 2 2 3" xfId="608" xr:uid="{00000000-0005-0000-0000-000013080000}"/>
    <cellStyle name="Финансовый 3 2 2 2 3 2" xfId="1309" xr:uid="{00000000-0005-0000-0000-000014080000}"/>
    <cellStyle name="Финансовый 3 2 2 2 3 3" xfId="2003" xr:uid="{00000000-0005-0000-0000-000015080000}"/>
    <cellStyle name="Финансовый 3 2 2 2 4" xfId="788" xr:uid="{00000000-0005-0000-0000-000016080000}"/>
    <cellStyle name="Финансовый 3 2 2 2 4 2" xfId="1482" xr:uid="{00000000-0005-0000-0000-000017080000}"/>
    <cellStyle name="Финансовый 3 2 2 2 4 3" xfId="2176" xr:uid="{00000000-0005-0000-0000-000018080000}"/>
    <cellStyle name="Финансовый 3 2 2 2 5" xfId="967" xr:uid="{00000000-0005-0000-0000-000019080000}"/>
    <cellStyle name="Финансовый 3 2 2 2 6" xfId="1661" xr:uid="{00000000-0005-0000-0000-00001A080000}"/>
    <cellStyle name="Финансовый 3 2 2 3" xfId="266" xr:uid="{00000000-0005-0000-0000-00001B080000}"/>
    <cellStyle name="Финансовый 3 2 2 3 2" xfId="438" xr:uid="{00000000-0005-0000-0000-00001C080000}"/>
    <cellStyle name="Финансовый 3 2 2 3 2 2" xfId="1139" xr:uid="{00000000-0005-0000-0000-00001D080000}"/>
    <cellStyle name="Финансовый 3 2 2 3 2 3" xfId="1833" xr:uid="{00000000-0005-0000-0000-00001E080000}"/>
    <cellStyle name="Финансовый 3 2 2 3 3" xfId="609" xr:uid="{00000000-0005-0000-0000-00001F080000}"/>
    <cellStyle name="Финансовый 3 2 2 3 3 2" xfId="1310" xr:uid="{00000000-0005-0000-0000-000020080000}"/>
    <cellStyle name="Финансовый 3 2 2 3 3 3" xfId="2004" xr:uid="{00000000-0005-0000-0000-000021080000}"/>
    <cellStyle name="Финансовый 3 2 2 3 4" xfId="789" xr:uid="{00000000-0005-0000-0000-000022080000}"/>
    <cellStyle name="Финансовый 3 2 2 3 4 2" xfId="1483" xr:uid="{00000000-0005-0000-0000-000023080000}"/>
    <cellStyle name="Финансовый 3 2 2 3 4 3" xfId="2177" xr:uid="{00000000-0005-0000-0000-000024080000}"/>
    <cellStyle name="Финансовый 3 2 2 3 5" xfId="968" xr:uid="{00000000-0005-0000-0000-000025080000}"/>
    <cellStyle name="Финансовый 3 2 2 3 6" xfId="1662" xr:uid="{00000000-0005-0000-0000-000026080000}"/>
    <cellStyle name="Финансовый 3 2 2 4" xfId="436" xr:uid="{00000000-0005-0000-0000-000027080000}"/>
    <cellStyle name="Финансовый 3 2 2 4 2" xfId="1137" xr:uid="{00000000-0005-0000-0000-000028080000}"/>
    <cellStyle name="Финансовый 3 2 2 4 3" xfId="1831" xr:uid="{00000000-0005-0000-0000-000029080000}"/>
    <cellStyle name="Финансовый 3 2 2 5" xfId="607" xr:uid="{00000000-0005-0000-0000-00002A080000}"/>
    <cellStyle name="Финансовый 3 2 2 5 2" xfId="1308" xr:uid="{00000000-0005-0000-0000-00002B080000}"/>
    <cellStyle name="Финансовый 3 2 2 5 3" xfId="2002" xr:uid="{00000000-0005-0000-0000-00002C080000}"/>
    <cellStyle name="Финансовый 3 2 2 6" xfId="787" xr:uid="{00000000-0005-0000-0000-00002D080000}"/>
    <cellStyle name="Финансовый 3 2 2 6 2" xfId="1481" xr:uid="{00000000-0005-0000-0000-00002E080000}"/>
    <cellStyle name="Финансовый 3 2 2 6 3" xfId="2175" xr:uid="{00000000-0005-0000-0000-00002F080000}"/>
    <cellStyle name="Финансовый 3 2 2 7" xfId="966" xr:uid="{00000000-0005-0000-0000-000030080000}"/>
    <cellStyle name="Финансовый 3 2 2 8" xfId="1660" xr:uid="{00000000-0005-0000-0000-000031080000}"/>
    <cellStyle name="Финансовый 3 2 3" xfId="267" xr:uid="{00000000-0005-0000-0000-000032080000}"/>
    <cellStyle name="Финансовый 3 2 3 2" xfId="439" xr:uid="{00000000-0005-0000-0000-000033080000}"/>
    <cellStyle name="Финансовый 3 2 3 2 2" xfId="1140" xr:uid="{00000000-0005-0000-0000-000034080000}"/>
    <cellStyle name="Финансовый 3 2 3 2 3" xfId="1834" xr:uid="{00000000-0005-0000-0000-000035080000}"/>
    <cellStyle name="Финансовый 3 2 3 3" xfId="610" xr:uid="{00000000-0005-0000-0000-000036080000}"/>
    <cellStyle name="Финансовый 3 2 3 3 2" xfId="1311" xr:uid="{00000000-0005-0000-0000-000037080000}"/>
    <cellStyle name="Финансовый 3 2 3 3 3" xfId="2005" xr:uid="{00000000-0005-0000-0000-000038080000}"/>
    <cellStyle name="Финансовый 3 2 3 4" xfId="790" xr:uid="{00000000-0005-0000-0000-000039080000}"/>
    <cellStyle name="Финансовый 3 2 3 4 2" xfId="1484" xr:uid="{00000000-0005-0000-0000-00003A080000}"/>
    <cellStyle name="Финансовый 3 2 3 4 3" xfId="2178" xr:uid="{00000000-0005-0000-0000-00003B080000}"/>
    <cellStyle name="Финансовый 3 2 3 5" xfId="969" xr:uid="{00000000-0005-0000-0000-00003C080000}"/>
    <cellStyle name="Финансовый 3 2 3 6" xfId="1663" xr:uid="{00000000-0005-0000-0000-00003D080000}"/>
    <cellStyle name="Финансовый 3 2 4" xfId="268" xr:uid="{00000000-0005-0000-0000-00003E080000}"/>
    <cellStyle name="Финансовый 3 2 4 2" xfId="440" xr:uid="{00000000-0005-0000-0000-00003F080000}"/>
    <cellStyle name="Финансовый 3 2 4 2 2" xfId="1141" xr:uid="{00000000-0005-0000-0000-000040080000}"/>
    <cellStyle name="Финансовый 3 2 4 2 3" xfId="1835" xr:uid="{00000000-0005-0000-0000-000041080000}"/>
    <cellStyle name="Финансовый 3 2 4 3" xfId="611" xr:uid="{00000000-0005-0000-0000-000042080000}"/>
    <cellStyle name="Финансовый 3 2 4 3 2" xfId="1312" xr:uid="{00000000-0005-0000-0000-000043080000}"/>
    <cellStyle name="Финансовый 3 2 4 3 3" xfId="2006" xr:uid="{00000000-0005-0000-0000-000044080000}"/>
    <cellStyle name="Финансовый 3 2 4 4" xfId="791" xr:uid="{00000000-0005-0000-0000-000045080000}"/>
    <cellStyle name="Финансовый 3 2 4 4 2" xfId="1485" xr:uid="{00000000-0005-0000-0000-000046080000}"/>
    <cellStyle name="Финансовый 3 2 4 4 3" xfId="2179" xr:uid="{00000000-0005-0000-0000-000047080000}"/>
    <cellStyle name="Финансовый 3 2 4 5" xfId="970" xr:uid="{00000000-0005-0000-0000-000048080000}"/>
    <cellStyle name="Финансовый 3 2 4 6" xfId="1664" xr:uid="{00000000-0005-0000-0000-000049080000}"/>
    <cellStyle name="Финансовый 3 2 5" xfId="300" xr:uid="{00000000-0005-0000-0000-00004A080000}"/>
    <cellStyle name="Финансовый 3 2 5 2" xfId="1001" xr:uid="{00000000-0005-0000-0000-00004B080000}"/>
    <cellStyle name="Финансовый 3 2 5 3" xfId="1695" xr:uid="{00000000-0005-0000-0000-00004C080000}"/>
    <cellStyle name="Финансовый 3 2 6" xfId="471" xr:uid="{00000000-0005-0000-0000-00004D080000}"/>
    <cellStyle name="Финансовый 3 2 6 2" xfId="1172" xr:uid="{00000000-0005-0000-0000-00004E080000}"/>
    <cellStyle name="Финансовый 3 2 6 3" xfId="1866" xr:uid="{00000000-0005-0000-0000-00004F080000}"/>
    <cellStyle name="Финансовый 3 2 7" xfId="786" xr:uid="{00000000-0005-0000-0000-000050080000}"/>
    <cellStyle name="Финансовый 3 2 7 2" xfId="1480" xr:uid="{00000000-0005-0000-0000-000051080000}"/>
    <cellStyle name="Финансовый 3 2 7 3" xfId="2174" xr:uid="{00000000-0005-0000-0000-000052080000}"/>
    <cellStyle name="Финансовый 3 2 8" xfId="830" xr:uid="{00000000-0005-0000-0000-000053080000}"/>
    <cellStyle name="Финансовый 3 2 9" xfId="1524" xr:uid="{00000000-0005-0000-0000-000054080000}"/>
    <cellStyle name="Финансовый 3 3" xfId="121" xr:uid="{00000000-0005-0000-0000-000055080000}"/>
    <cellStyle name="Финансовый 3 3 2" xfId="269" xr:uid="{00000000-0005-0000-0000-000056080000}"/>
    <cellStyle name="Финансовый 3 3 2 2" xfId="270" xr:uid="{00000000-0005-0000-0000-000057080000}"/>
    <cellStyle name="Финансовый 3 3 2 2 2" xfId="442" xr:uid="{00000000-0005-0000-0000-000058080000}"/>
    <cellStyle name="Финансовый 3 3 2 2 2 2" xfId="1143" xr:uid="{00000000-0005-0000-0000-000059080000}"/>
    <cellStyle name="Финансовый 3 3 2 2 2 3" xfId="1837" xr:uid="{00000000-0005-0000-0000-00005A080000}"/>
    <cellStyle name="Финансовый 3 3 2 2 3" xfId="613" xr:uid="{00000000-0005-0000-0000-00005B080000}"/>
    <cellStyle name="Финансовый 3 3 2 2 3 2" xfId="1314" xr:uid="{00000000-0005-0000-0000-00005C080000}"/>
    <cellStyle name="Финансовый 3 3 2 2 3 3" xfId="2008" xr:uid="{00000000-0005-0000-0000-00005D080000}"/>
    <cellStyle name="Финансовый 3 3 2 2 4" xfId="794" xr:uid="{00000000-0005-0000-0000-00005E080000}"/>
    <cellStyle name="Финансовый 3 3 2 2 4 2" xfId="1488" xr:uid="{00000000-0005-0000-0000-00005F080000}"/>
    <cellStyle name="Финансовый 3 3 2 2 4 3" xfId="2182" xr:uid="{00000000-0005-0000-0000-000060080000}"/>
    <cellStyle name="Финансовый 3 3 2 2 5" xfId="972" xr:uid="{00000000-0005-0000-0000-000061080000}"/>
    <cellStyle name="Финансовый 3 3 2 2 6" xfId="1666" xr:uid="{00000000-0005-0000-0000-000062080000}"/>
    <cellStyle name="Финансовый 3 3 2 3" xfId="271" xr:uid="{00000000-0005-0000-0000-000063080000}"/>
    <cellStyle name="Финансовый 3 3 2 3 2" xfId="443" xr:uid="{00000000-0005-0000-0000-000064080000}"/>
    <cellStyle name="Финансовый 3 3 2 3 2 2" xfId="1144" xr:uid="{00000000-0005-0000-0000-000065080000}"/>
    <cellStyle name="Финансовый 3 3 2 3 2 3" xfId="1838" xr:uid="{00000000-0005-0000-0000-000066080000}"/>
    <cellStyle name="Финансовый 3 3 2 3 3" xfId="614" xr:uid="{00000000-0005-0000-0000-000067080000}"/>
    <cellStyle name="Финансовый 3 3 2 3 3 2" xfId="1315" xr:uid="{00000000-0005-0000-0000-000068080000}"/>
    <cellStyle name="Финансовый 3 3 2 3 3 3" xfId="2009" xr:uid="{00000000-0005-0000-0000-000069080000}"/>
    <cellStyle name="Финансовый 3 3 2 3 4" xfId="795" xr:uid="{00000000-0005-0000-0000-00006A080000}"/>
    <cellStyle name="Финансовый 3 3 2 3 4 2" xfId="1489" xr:uid="{00000000-0005-0000-0000-00006B080000}"/>
    <cellStyle name="Финансовый 3 3 2 3 4 3" xfId="2183" xr:uid="{00000000-0005-0000-0000-00006C080000}"/>
    <cellStyle name="Финансовый 3 3 2 3 5" xfId="973" xr:uid="{00000000-0005-0000-0000-00006D080000}"/>
    <cellStyle name="Финансовый 3 3 2 3 6" xfId="1667" xr:uid="{00000000-0005-0000-0000-00006E080000}"/>
    <cellStyle name="Финансовый 3 3 2 4" xfId="441" xr:uid="{00000000-0005-0000-0000-00006F080000}"/>
    <cellStyle name="Финансовый 3 3 2 4 2" xfId="1142" xr:uid="{00000000-0005-0000-0000-000070080000}"/>
    <cellStyle name="Финансовый 3 3 2 4 3" xfId="1836" xr:uid="{00000000-0005-0000-0000-000071080000}"/>
    <cellStyle name="Финансовый 3 3 2 5" xfId="612" xr:uid="{00000000-0005-0000-0000-000072080000}"/>
    <cellStyle name="Финансовый 3 3 2 5 2" xfId="1313" xr:uid="{00000000-0005-0000-0000-000073080000}"/>
    <cellStyle name="Финансовый 3 3 2 5 3" xfId="2007" xr:uid="{00000000-0005-0000-0000-000074080000}"/>
    <cellStyle name="Финансовый 3 3 2 6" xfId="793" xr:uid="{00000000-0005-0000-0000-000075080000}"/>
    <cellStyle name="Финансовый 3 3 2 6 2" xfId="1487" xr:uid="{00000000-0005-0000-0000-000076080000}"/>
    <cellStyle name="Финансовый 3 3 2 6 3" xfId="2181" xr:uid="{00000000-0005-0000-0000-000077080000}"/>
    <cellStyle name="Финансовый 3 3 2 7" xfId="971" xr:uid="{00000000-0005-0000-0000-000078080000}"/>
    <cellStyle name="Финансовый 3 3 2 8" xfId="1665" xr:uid="{00000000-0005-0000-0000-000079080000}"/>
    <cellStyle name="Финансовый 3 3 3" xfId="272" xr:uid="{00000000-0005-0000-0000-00007A080000}"/>
    <cellStyle name="Финансовый 3 3 3 2" xfId="444" xr:uid="{00000000-0005-0000-0000-00007B080000}"/>
    <cellStyle name="Финансовый 3 3 3 2 2" xfId="1145" xr:uid="{00000000-0005-0000-0000-00007C080000}"/>
    <cellStyle name="Финансовый 3 3 3 2 3" xfId="1839" xr:uid="{00000000-0005-0000-0000-00007D080000}"/>
    <cellStyle name="Финансовый 3 3 3 3" xfId="615" xr:uid="{00000000-0005-0000-0000-00007E080000}"/>
    <cellStyle name="Финансовый 3 3 3 3 2" xfId="1316" xr:uid="{00000000-0005-0000-0000-00007F080000}"/>
    <cellStyle name="Финансовый 3 3 3 3 3" xfId="2010" xr:uid="{00000000-0005-0000-0000-000080080000}"/>
    <cellStyle name="Финансовый 3 3 3 4" xfId="796" xr:uid="{00000000-0005-0000-0000-000081080000}"/>
    <cellStyle name="Финансовый 3 3 3 4 2" xfId="1490" xr:uid="{00000000-0005-0000-0000-000082080000}"/>
    <cellStyle name="Финансовый 3 3 3 4 3" xfId="2184" xr:uid="{00000000-0005-0000-0000-000083080000}"/>
    <cellStyle name="Финансовый 3 3 3 5" xfId="974" xr:uid="{00000000-0005-0000-0000-000084080000}"/>
    <cellStyle name="Финансовый 3 3 3 6" xfId="1668" xr:uid="{00000000-0005-0000-0000-000085080000}"/>
    <cellStyle name="Финансовый 3 3 4" xfId="273" xr:uid="{00000000-0005-0000-0000-000086080000}"/>
    <cellStyle name="Финансовый 3 3 4 2" xfId="445" xr:uid="{00000000-0005-0000-0000-000087080000}"/>
    <cellStyle name="Финансовый 3 3 4 2 2" xfId="1146" xr:uid="{00000000-0005-0000-0000-000088080000}"/>
    <cellStyle name="Финансовый 3 3 4 2 3" xfId="1840" xr:uid="{00000000-0005-0000-0000-000089080000}"/>
    <cellStyle name="Финансовый 3 3 4 3" xfId="616" xr:uid="{00000000-0005-0000-0000-00008A080000}"/>
    <cellStyle name="Финансовый 3 3 4 3 2" xfId="1317" xr:uid="{00000000-0005-0000-0000-00008B080000}"/>
    <cellStyle name="Финансовый 3 3 4 3 3" xfId="2011" xr:uid="{00000000-0005-0000-0000-00008C080000}"/>
    <cellStyle name="Финансовый 3 3 4 4" xfId="797" xr:uid="{00000000-0005-0000-0000-00008D080000}"/>
    <cellStyle name="Финансовый 3 3 4 4 2" xfId="1491" xr:uid="{00000000-0005-0000-0000-00008E080000}"/>
    <cellStyle name="Финансовый 3 3 4 4 3" xfId="2185" xr:uid="{00000000-0005-0000-0000-00008F080000}"/>
    <cellStyle name="Финансовый 3 3 4 5" xfId="975" xr:uid="{00000000-0005-0000-0000-000090080000}"/>
    <cellStyle name="Финансовый 3 3 4 6" xfId="1669" xr:uid="{00000000-0005-0000-0000-000091080000}"/>
    <cellStyle name="Финансовый 3 3 5" xfId="293" xr:uid="{00000000-0005-0000-0000-000092080000}"/>
    <cellStyle name="Финансовый 3 3 5 2" xfId="994" xr:uid="{00000000-0005-0000-0000-000093080000}"/>
    <cellStyle name="Финансовый 3 3 5 3" xfId="1688" xr:uid="{00000000-0005-0000-0000-000094080000}"/>
    <cellStyle name="Финансовый 3 3 6" xfId="464" xr:uid="{00000000-0005-0000-0000-000095080000}"/>
    <cellStyle name="Финансовый 3 3 6 2" xfId="1165" xr:uid="{00000000-0005-0000-0000-000096080000}"/>
    <cellStyle name="Финансовый 3 3 6 3" xfId="1859" xr:uid="{00000000-0005-0000-0000-000097080000}"/>
    <cellStyle name="Финансовый 3 3 7" xfId="792" xr:uid="{00000000-0005-0000-0000-000098080000}"/>
    <cellStyle name="Финансовый 3 3 7 2" xfId="1486" xr:uid="{00000000-0005-0000-0000-000099080000}"/>
    <cellStyle name="Финансовый 3 3 7 3" xfId="2180" xr:uid="{00000000-0005-0000-0000-00009A080000}"/>
    <cellStyle name="Финансовый 3 3 8" xfId="823" xr:uid="{00000000-0005-0000-0000-00009B080000}"/>
    <cellStyle name="Финансовый 3 3 9" xfId="1517" xr:uid="{00000000-0005-0000-0000-00009C080000}"/>
    <cellStyle name="Финансовый 3 4" xfId="274" xr:uid="{00000000-0005-0000-0000-00009D080000}"/>
    <cellStyle name="Финансовый 3 4 2" xfId="275" xr:uid="{00000000-0005-0000-0000-00009E080000}"/>
    <cellStyle name="Финансовый 3 4 2 2" xfId="447" xr:uid="{00000000-0005-0000-0000-00009F080000}"/>
    <cellStyle name="Финансовый 3 4 2 2 2" xfId="1148" xr:uid="{00000000-0005-0000-0000-0000A0080000}"/>
    <cellStyle name="Финансовый 3 4 2 2 3" xfId="1842" xr:uid="{00000000-0005-0000-0000-0000A1080000}"/>
    <cellStyle name="Финансовый 3 4 2 3" xfId="618" xr:uid="{00000000-0005-0000-0000-0000A2080000}"/>
    <cellStyle name="Финансовый 3 4 2 3 2" xfId="1319" xr:uid="{00000000-0005-0000-0000-0000A3080000}"/>
    <cellStyle name="Финансовый 3 4 2 3 3" xfId="2013" xr:uid="{00000000-0005-0000-0000-0000A4080000}"/>
    <cellStyle name="Финансовый 3 4 2 4" xfId="799" xr:uid="{00000000-0005-0000-0000-0000A5080000}"/>
    <cellStyle name="Финансовый 3 4 2 4 2" xfId="1493" xr:uid="{00000000-0005-0000-0000-0000A6080000}"/>
    <cellStyle name="Финансовый 3 4 2 4 3" xfId="2187" xr:uid="{00000000-0005-0000-0000-0000A7080000}"/>
    <cellStyle name="Финансовый 3 4 2 5" xfId="977" xr:uid="{00000000-0005-0000-0000-0000A8080000}"/>
    <cellStyle name="Финансовый 3 4 2 6" xfId="1671" xr:uid="{00000000-0005-0000-0000-0000A9080000}"/>
    <cellStyle name="Финансовый 3 4 3" xfId="276" xr:uid="{00000000-0005-0000-0000-0000AA080000}"/>
    <cellStyle name="Финансовый 3 4 3 2" xfId="448" xr:uid="{00000000-0005-0000-0000-0000AB080000}"/>
    <cellStyle name="Финансовый 3 4 3 2 2" xfId="1149" xr:uid="{00000000-0005-0000-0000-0000AC080000}"/>
    <cellStyle name="Финансовый 3 4 3 2 3" xfId="1843" xr:uid="{00000000-0005-0000-0000-0000AD080000}"/>
    <cellStyle name="Финансовый 3 4 3 3" xfId="619" xr:uid="{00000000-0005-0000-0000-0000AE080000}"/>
    <cellStyle name="Финансовый 3 4 3 3 2" xfId="1320" xr:uid="{00000000-0005-0000-0000-0000AF080000}"/>
    <cellStyle name="Финансовый 3 4 3 3 3" xfId="2014" xr:uid="{00000000-0005-0000-0000-0000B0080000}"/>
    <cellStyle name="Финансовый 3 4 3 4" xfId="800" xr:uid="{00000000-0005-0000-0000-0000B1080000}"/>
    <cellStyle name="Финансовый 3 4 3 4 2" xfId="1494" xr:uid="{00000000-0005-0000-0000-0000B2080000}"/>
    <cellStyle name="Финансовый 3 4 3 4 3" xfId="2188" xr:uid="{00000000-0005-0000-0000-0000B3080000}"/>
    <cellStyle name="Финансовый 3 4 3 5" xfId="978" xr:uid="{00000000-0005-0000-0000-0000B4080000}"/>
    <cellStyle name="Финансовый 3 4 3 6" xfId="1672" xr:uid="{00000000-0005-0000-0000-0000B5080000}"/>
    <cellStyle name="Финансовый 3 4 4" xfId="446" xr:uid="{00000000-0005-0000-0000-0000B6080000}"/>
    <cellStyle name="Финансовый 3 4 4 2" xfId="1147" xr:uid="{00000000-0005-0000-0000-0000B7080000}"/>
    <cellStyle name="Финансовый 3 4 4 3" xfId="1841" xr:uid="{00000000-0005-0000-0000-0000B8080000}"/>
    <cellStyle name="Финансовый 3 4 5" xfId="617" xr:uid="{00000000-0005-0000-0000-0000B9080000}"/>
    <cellStyle name="Финансовый 3 4 5 2" xfId="1318" xr:uid="{00000000-0005-0000-0000-0000BA080000}"/>
    <cellStyle name="Финансовый 3 4 5 3" xfId="2012" xr:uid="{00000000-0005-0000-0000-0000BB080000}"/>
    <cellStyle name="Финансовый 3 4 6" xfId="798" xr:uid="{00000000-0005-0000-0000-0000BC080000}"/>
    <cellStyle name="Финансовый 3 4 6 2" xfId="1492" xr:uid="{00000000-0005-0000-0000-0000BD080000}"/>
    <cellStyle name="Финансовый 3 4 6 3" xfId="2186" xr:uid="{00000000-0005-0000-0000-0000BE080000}"/>
    <cellStyle name="Финансовый 3 4 7" xfId="976" xr:uid="{00000000-0005-0000-0000-0000BF080000}"/>
    <cellStyle name="Финансовый 3 4 8" xfId="1670" xr:uid="{00000000-0005-0000-0000-0000C0080000}"/>
    <cellStyle name="Финансовый 3 5" xfId="277" xr:uid="{00000000-0005-0000-0000-0000C1080000}"/>
    <cellStyle name="Финансовый 3 5 2" xfId="449" xr:uid="{00000000-0005-0000-0000-0000C2080000}"/>
    <cellStyle name="Финансовый 3 5 2 2" xfId="1150" xr:uid="{00000000-0005-0000-0000-0000C3080000}"/>
    <cellStyle name="Финансовый 3 5 2 3" xfId="1844" xr:uid="{00000000-0005-0000-0000-0000C4080000}"/>
    <cellStyle name="Финансовый 3 5 3" xfId="620" xr:uid="{00000000-0005-0000-0000-0000C5080000}"/>
    <cellStyle name="Финансовый 3 5 3 2" xfId="1321" xr:uid="{00000000-0005-0000-0000-0000C6080000}"/>
    <cellStyle name="Финансовый 3 5 3 3" xfId="2015" xr:uid="{00000000-0005-0000-0000-0000C7080000}"/>
    <cellStyle name="Финансовый 3 5 4" xfId="801" xr:uid="{00000000-0005-0000-0000-0000C8080000}"/>
    <cellStyle name="Финансовый 3 5 4 2" xfId="1495" xr:uid="{00000000-0005-0000-0000-0000C9080000}"/>
    <cellStyle name="Финансовый 3 5 4 3" xfId="2189" xr:uid="{00000000-0005-0000-0000-0000CA080000}"/>
    <cellStyle name="Финансовый 3 5 5" xfId="979" xr:uid="{00000000-0005-0000-0000-0000CB080000}"/>
    <cellStyle name="Финансовый 3 5 6" xfId="1673" xr:uid="{00000000-0005-0000-0000-0000CC080000}"/>
    <cellStyle name="Финансовый 3 6" xfId="278" xr:uid="{00000000-0005-0000-0000-0000CD080000}"/>
    <cellStyle name="Финансовый 3 6 2" xfId="450" xr:uid="{00000000-0005-0000-0000-0000CE080000}"/>
    <cellStyle name="Финансовый 3 6 2 2" xfId="1151" xr:uid="{00000000-0005-0000-0000-0000CF080000}"/>
    <cellStyle name="Финансовый 3 6 2 3" xfId="1845" xr:uid="{00000000-0005-0000-0000-0000D0080000}"/>
    <cellStyle name="Финансовый 3 6 3" xfId="621" xr:uid="{00000000-0005-0000-0000-0000D1080000}"/>
    <cellStyle name="Финансовый 3 6 3 2" xfId="1322" xr:uid="{00000000-0005-0000-0000-0000D2080000}"/>
    <cellStyle name="Финансовый 3 6 3 3" xfId="2016" xr:uid="{00000000-0005-0000-0000-0000D3080000}"/>
    <cellStyle name="Финансовый 3 6 4" xfId="802" xr:uid="{00000000-0005-0000-0000-0000D4080000}"/>
    <cellStyle name="Финансовый 3 6 4 2" xfId="1496" xr:uid="{00000000-0005-0000-0000-0000D5080000}"/>
    <cellStyle name="Финансовый 3 6 4 3" xfId="2190" xr:uid="{00000000-0005-0000-0000-0000D6080000}"/>
    <cellStyle name="Финансовый 3 6 5" xfId="980" xr:uid="{00000000-0005-0000-0000-0000D7080000}"/>
    <cellStyle name="Финансовый 3 6 6" xfId="1674" xr:uid="{00000000-0005-0000-0000-0000D8080000}"/>
    <cellStyle name="Финансовый 3 7" xfId="279" xr:uid="{00000000-0005-0000-0000-0000D9080000}"/>
    <cellStyle name="Финансовый 3 7 2" xfId="451" xr:uid="{00000000-0005-0000-0000-0000DA080000}"/>
    <cellStyle name="Финансовый 3 7 2 2" xfId="1152" xr:uid="{00000000-0005-0000-0000-0000DB080000}"/>
    <cellStyle name="Финансовый 3 7 2 3" xfId="1846" xr:uid="{00000000-0005-0000-0000-0000DC080000}"/>
    <cellStyle name="Финансовый 3 7 3" xfId="622" xr:uid="{00000000-0005-0000-0000-0000DD080000}"/>
    <cellStyle name="Финансовый 3 7 3 2" xfId="1323" xr:uid="{00000000-0005-0000-0000-0000DE080000}"/>
    <cellStyle name="Финансовый 3 7 3 3" xfId="2017" xr:uid="{00000000-0005-0000-0000-0000DF080000}"/>
    <cellStyle name="Финансовый 3 7 4" xfId="803" xr:uid="{00000000-0005-0000-0000-0000E0080000}"/>
    <cellStyle name="Финансовый 3 7 4 2" xfId="1497" xr:uid="{00000000-0005-0000-0000-0000E1080000}"/>
    <cellStyle name="Финансовый 3 7 4 3" xfId="2191" xr:uid="{00000000-0005-0000-0000-0000E2080000}"/>
    <cellStyle name="Финансовый 3 7 5" xfId="981" xr:uid="{00000000-0005-0000-0000-0000E3080000}"/>
    <cellStyle name="Финансовый 3 7 6" xfId="1675" xr:uid="{00000000-0005-0000-0000-0000E4080000}"/>
    <cellStyle name="Финансовый 3 8" xfId="110" xr:uid="{00000000-0005-0000-0000-0000E5080000}"/>
    <cellStyle name="Финансовый 3 8 2" xfId="813" xr:uid="{00000000-0005-0000-0000-0000E6080000}"/>
    <cellStyle name="Финансовый 3 8 3" xfId="1507" xr:uid="{00000000-0005-0000-0000-0000E7080000}"/>
    <cellStyle name="Финансовый 3 9" xfId="283" xr:uid="{00000000-0005-0000-0000-0000E8080000}"/>
    <cellStyle name="Финансовый 3 9 2" xfId="984" xr:uid="{00000000-0005-0000-0000-0000E9080000}"/>
    <cellStyle name="Финансовый 3 9 3" xfId="1678" xr:uid="{00000000-0005-0000-0000-0000EA080000}"/>
    <cellStyle name="Финансовый 4" xfId="1324" xr:uid="{00000000-0005-0000-0000-0000EB080000}"/>
    <cellStyle name="Финансовый 5" xfId="2018" xr:uid="{00000000-0005-0000-0000-0000EC080000}"/>
    <cellStyle name="Формула" xfId="2287" xr:uid="{00000000-0005-0000-0000-0000ED080000}"/>
    <cellStyle name="ФормулаВБ_Мониторинг инвестиций" xfId="2288" xr:uid="{00000000-0005-0000-0000-0000EE080000}"/>
    <cellStyle name="ФормулаНаКонтроль" xfId="2289" xr:uid="{00000000-0005-0000-0000-0000EF080000}"/>
    <cellStyle name="Хороший" xfId="43" builtinId="26" customBuiltin="1"/>
    <cellStyle name="Хороший 2" xfId="101" xr:uid="{00000000-0005-0000-0000-0000F1080000}"/>
    <cellStyle name="Хороший 3" xfId="2290" xr:uid="{00000000-0005-0000-0000-0000F2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/>
  <cols>
    <col min="1" max="1" width="10.625" style="14" customWidth="1"/>
    <col min="2" max="2" width="37.25" style="14" bestFit="1" customWidth="1"/>
    <col min="3" max="3" width="17.375" style="14" customWidth="1"/>
    <col min="4" max="5" width="18" style="32" customWidth="1"/>
    <col min="6" max="6" width="17.25" style="32" customWidth="1"/>
    <col min="7" max="7" width="20" style="32" customWidth="1"/>
    <col min="8" max="8" width="14.75" style="32" customWidth="1"/>
    <col min="9" max="9" width="11" style="32" customWidth="1"/>
    <col min="10" max="10" width="14.75" style="14" customWidth="1"/>
    <col min="11" max="11" width="14.75" style="32" customWidth="1"/>
    <col min="12" max="12" width="9.5" style="14" customWidth="1"/>
    <col min="13" max="13" width="14.75" style="14" customWidth="1"/>
    <col min="14" max="14" width="10" style="14" customWidth="1"/>
    <col min="15" max="16" width="14.75" style="14" customWidth="1"/>
    <col min="17" max="17" width="9.25" style="14" customWidth="1"/>
    <col min="18" max="18" width="18" style="14" customWidth="1"/>
    <col min="19" max="19" width="9.25" style="14" customWidth="1"/>
    <col min="20" max="20" width="5.125" style="14" customWidth="1"/>
    <col min="21" max="21" width="8.875" style="14" customWidth="1"/>
    <col min="22" max="22" width="4.5" style="14" customWidth="1"/>
    <col min="23" max="23" width="9.25" style="14" customWidth="1"/>
    <col min="24" max="24" width="5.75" style="14" customWidth="1"/>
    <col min="25" max="25" width="9.25" style="14" customWidth="1"/>
    <col min="26" max="26" width="7.375" style="14" customWidth="1"/>
    <col min="27" max="27" width="9.625" style="14" customWidth="1"/>
    <col min="28" max="28" width="5.125" style="14" customWidth="1"/>
    <col min="29" max="29" width="13.5" style="14" customWidth="1"/>
    <col min="30" max="64" width="9" style="14"/>
    <col min="65" max="65" width="17.375" style="14" customWidth="1"/>
    <col min="66" max="16384" width="9" style="14"/>
  </cols>
  <sheetData>
    <row r="1" spans="1:30" ht="18.75">
      <c r="AC1" s="25" t="s">
        <v>54</v>
      </c>
    </row>
    <row r="2" spans="1:30" ht="18.75">
      <c r="AC2" s="30" t="s">
        <v>0</v>
      </c>
    </row>
    <row r="3" spans="1:30" ht="18.75">
      <c r="AC3" s="30" t="s">
        <v>795</v>
      </c>
    </row>
    <row r="4" spans="1:30" ht="18.75">
      <c r="A4" s="290" t="s">
        <v>164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</row>
    <row r="5" spans="1:30" ht="18.75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152"/>
    </row>
    <row r="6" spans="1:30" ht="18.75">
      <c r="A6" s="4"/>
      <c r="B6" s="4"/>
      <c r="C6" s="4"/>
      <c r="D6" s="153"/>
      <c r="E6" s="153"/>
      <c r="F6" s="153"/>
      <c r="G6" s="153"/>
      <c r="H6" s="153"/>
      <c r="I6" s="153"/>
      <c r="J6" s="4"/>
      <c r="K6" s="15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18.75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</row>
    <row r="8" spans="1:30">
      <c r="A8" s="294" t="s">
        <v>77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</row>
    <row r="9" spans="1:30">
      <c r="A9" s="7"/>
      <c r="B9" s="7"/>
      <c r="C9" s="7"/>
      <c r="D9" s="33"/>
      <c r="E9" s="33"/>
      <c r="F9" s="33"/>
      <c r="G9" s="33"/>
      <c r="H9" s="33"/>
      <c r="I9" s="33"/>
      <c r="J9" s="7"/>
      <c r="K9" s="33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30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</row>
    <row r="12" spans="1:30" ht="18.75">
      <c r="A12" s="299" t="s">
        <v>797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</row>
    <row r="13" spans="1:30">
      <c r="A13" s="294" t="s">
        <v>796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</row>
    <row r="15" spans="1:30" ht="78" customHeight="1">
      <c r="A15" s="291" t="s">
        <v>65</v>
      </c>
      <c r="B15" s="287" t="s">
        <v>19</v>
      </c>
      <c r="C15" s="287" t="s">
        <v>5</v>
      </c>
      <c r="D15" s="287" t="s">
        <v>808</v>
      </c>
      <c r="E15" s="287" t="s">
        <v>809</v>
      </c>
      <c r="F15" s="287" t="s">
        <v>810</v>
      </c>
      <c r="G15" s="287" t="s">
        <v>811</v>
      </c>
      <c r="H15" s="287" t="s">
        <v>812</v>
      </c>
      <c r="I15" s="287"/>
      <c r="J15" s="287"/>
      <c r="K15" s="287"/>
      <c r="L15" s="287"/>
      <c r="M15" s="287"/>
      <c r="N15" s="287"/>
      <c r="O15" s="287"/>
      <c r="P15" s="287"/>
      <c r="Q15" s="287"/>
      <c r="R15" s="287" t="s">
        <v>813</v>
      </c>
      <c r="S15" s="301" t="s">
        <v>760</v>
      </c>
      <c r="T15" s="297"/>
      <c r="U15" s="297"/>
      <c r="V15" s="297"/>
      <c r="W15" s="297"/>
      <c r="X15" s="297"/>
      <c r="Y15" s="297"/>
      <c r="Z15" s="297"/>
      <c r="AA15" s="297"/>
      <c r="AB15" s="297"/>
      <c r="AC15" s="287" t="s">
        <v>7</v>
      </c>
    </row>
    <row r="16" spans="1:30" ht="39" customHeight="1">
      <c r="A16" s="292"/>
      <c r="B16" s="287"/>
      <c r="C16" s="287"/>
      <c r="D16" s="287"/>
      <c r="E16" s="287"/>
      <c r="F16" s="287"/>
      <c r="G16" s="295"/>
      <c r="H16" s="287" t="s">
        <v>9</v>
      </c>
      <c r="I16" s="287"/>
      <c r="J16" s="287"/>
      <c r="K16" s="287"/>
      <c r="L16" s="287"/>
      <c r="M16" s="287" t="s">
        <v>10</v>
      </c>
      <c r="N16" s="287"/>
      <c r="O16" s="287"/>
      <c r="P16" s="287"/>
      <c r="Q16" s="287"/>
      <c r="R16" s="287"/>
      <c r="S16" s="304" t="s">
        <v>25</v>
      </c>
      <c r="T16" s="297"/>
      <c r="U16" s="296" t="s">
        <v>15</v>
      </c>
      <c r="V16" s="296"/>
      <c r="W16" s="296" t="s">
        <v>61</v>
      </c>
      <c r="X16" s="297"/>
      <c r="Y16" s="296" t="s">
        <v>66</v>
      </c>
      <c r="Z16" s="297"/>
      <c r="AA16" s="296" t="s">
        <v>16</v>
      </c>
      <c r="AB16" s="297"/>
      <c r="AC16" s="287"/>
    </row>
    <row r="17" spans="1:29" ht="112.5" customHeight="1">
      <c r="A17" s="292"/>
      <c r="B17" s="287"/>
      <c r="C17" s="287"/>
      <c r="D17" s="287"/>
      <c r="E17" s="287"/>
      <c r="F17" s="287"/>
      <c r="G17" s="295"/>
      <c r="H17" s="298" t="s">
        <v>25</v>
      </c>
      <c r="I17" s="298" t="s">
        <v>15</v>
      </c>
      <c r="J17" s="296" t="s">
        <v>61</v>
      </c>
      <c r="K17" s="298" t="s">
        <v>66</v>
      </c>
      <c r="L17" s="298" t="s">
        <v>16</v>
      </c>
      <c r="M17" s="288" t="s">
        <v>17</v>
      </c>
      <c r="N17" s="288" t="s">
        <v>15</v>
      </c>
      <c r="O17" s="296" t="s">
        <v>61</v>
      </c>
      <c r="P17" s="288" t="s">
        <v>66</v>
      </c>
      <c r="Q17" s="288" t="s">
        <v>16</v>
      </c>
      <c r="R17" s="287"/>
      <c r="S17" s="297"/>
      <c r="T17" s="297"/>
      <c r="U17" s="296"/>
      <c r="V17" s="296"/>
      <c r="W17" s="297"/>
      <c r="X17" s="297"/>
      <c r="Y17" s="297"/>
      <c r="Z17" s="297"/>
      <c r="AA17" s="297"/>
      <c r="AB17" s="297"/>
      <c r="AC17" s="287"/>
    </row>
    <row r="18" spans="1:29" ht="64.5" customHeight="1">
      <c r="A18" s="293"/>
      <c r="B18" s="287"/>
      <c r="C18" s="287"/>
      <c r="D18" s="287"/>
      <c r="E18" s="287"/>
      <c r="F18" s="287"/>
      <c r="G18" s="295"/>
      <c r="H18" s="298"/>
      <c r="I18" s="298"/>
      <c r="J18" s="296"/>
      <c r="K18" s="298"/>
      <c r="L18" s="298"/>
      <c r="M18" s="288"/>
      <c r="N18" s="288"/>
      <c r="O18" s="296"/>
      <c r="P18" s="288"/>
      <c r="Q18" s="288"/>
      <c r="R18" s="287"/>
      <c r="S18" s="9" t="s">
        <v>814</v>
      </c>
      <c r="T18" s="9" t="s">
        <v>8</v>
      </c>
      <c r="U18" s="9" t="s">
        <v>814</v>
      </c>
      <c r="V18" s="9" t="s">
        <v>8</v>
      </c>
      <c r="W18" s="9" t="s">
        <v>814</v>
      </c>
      <c r="X18" s="9" t="s">
        <v>8</v>
      </c>
      <c r="Y18" s="9" t="s">
        <v>814</v>
      </c>
      <c r="Z18" s="9" t="s">
        <v>8</v>
      </c>
      <c r="AA18" s="9" t="s">
        <v>814</v>
      </c>
      <c r="AB18" s="9" t="s">
        <v>8</v>
      </c>
      <c r="AC18" s="287"/>
    </row>
    <row r="19" spans="1:29" ht="23.25" customHeight="1">
      <c r="A19" s="8">
        <v>1</v>
      </c>
      <c r="B19" s="8">
        <f>A19+1</f>
        <v>2</v>
      </c>
      <c r="C19" s="8">
        <f>B19+1</f>
        <v>3</v>
      </c>
      <c r="D19" s="8">
        <f>C19+1</f>
        <v>4</v>
      </c>
      <c r="E19" s="8">
        <v>5</v>
      </c>
      <c r="F19" s="8">
        <f t="shared" ref="F19:AC19" si="0">E19+1</f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  <c r="W19" s="8">
        <f t="shared" si="0"/>
        <v>23</v>
      </c>
      <c r="X19" s="8">
        <f t="shared" si="0"/>
        <v>24</v>
      </c>
      <c r="Y19" s="8">
        <f t="shared" si="0"/>
        <v>25</v>
      </c>
      <c r="Z19" s="8">
        <f t="shared" si="0"/>
        <v>26</v>
      </c>
      <c r="AA19" s="8">
        <f t="shared" si="0"/>
        <v>27</v>
      </c>
      <c r="AB19" s="8">
        <f t="shared" si="0"/>
        <v>28</v>
      </c>
      <c r="AC19" s="8">
        <f t="shared" si="0"/>
        <v>29</v>
      </c>
    </row>
    <row r="20" spans="1:29" ht="23.25" customHeight="1">
      <c r="A20" s="8"/>
      <c r="B20" s="8"/>
      <c r="C20" s="8"/>
      <c r="D20" s="8"/>
      <c r="E20" s="1"/>
      <c r="F20" s="151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>
      <c r="A21" s="281" t="s">
        <v>78</v>
      </c>
      <c r="B21" s="282"/>
      <c r="C21" s="283"/>
      <c r="D21" s="8"/>
      <c r="E21" s="1"/>
      <c r="F21" s="151"/>
      <c r="G21" s="8"/>
      <c r="H21" s="2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>
      <c r="A22" s="15"/>
      <c r="B22" s="15"/>
      <c r="C22" s="15"/>
      <c r="D22" s="34"/>
      <c r="E22" s="34"/>
      <c r="F22" s="34"/>
      <c r="G22" s="34"/>
      <c r="H22" s="34"/>
      <c r="I22" s="34"/>
      <c r="J22" s="15"/>
      <c r="K22" s="34"/>
      <c r="L22" s="15"/>
      <c r="M22" s="15"/>
      <c r="N22" s="15"/>
      <c r="O22" s="15"/>
      <c r="P22" s="15"/>
      <c r="Q22" s="15"/>
      <c r="R22" s="15"/>
    </row>
    <row r="23" spans="1:29" ht="49.5" customHeight="1">
      <c r="A23" s="289" t="s">
        <v>790</v>
      </c>
      <c r="B23" s="289"/>
      <c r="C23" s="289"/>
      <c r="D23" s="289"/>
      <c r="E23" s="289"/>
      <c r="F23" s="289"/>
      <c r="G23" s="289"/>
      <c r="H23" s="23"/>
      <c r="I23" s="23"/>
      <c r="J23" s="23"/>
      <c r="K23" s="23"/>
      <c r="L23" s="23"/>
      <c r="M23" s="23"/>
      <c r="N23" s="23"/>
      <c r="O23" s="23"/>
      <c r="P23" s="23"/>
      <c r="Q23" s="15"/>
      <c r="R23" s="15"/>
    </row>
    <row r="26" spans="1:29">
      <c r="J26" s="284"/>
    </row>
    <row r="27" spans="1:29">
      <c r="J27" s="285"/>
    </row>
    <row r="28" spans="1:29">
      <c r="J28" s="285"/>
    </row>
    <row r="29" spans="1:29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112"/>
  <sheetViews>
    <sheetView tabSelected="1" view="pageBreakPreview" topLeftCell="A4" zoomScaleSheetLayoutView="100" workbookViewId="0">
      <selection activeCell="L15" sqref="L15:L16"/>
    </sheetView>
  </sheetViews>
  <sheetFormatPr defaultRowHeight="12"/>
  <cols>
    <col min="1" max="1" width="11.25" style="210" customWidth="1"/>
    <col min="2" max="2" width="58.75" style="210" customWidth="1"/>
    <col min="3" max="3" width="13.75" style="210" customWidth="1"/>
    <col min="4" max="4" width="9.875" style="210" customWidth="1"/>
    <col min="5" max="5" width="7.5" style="210" customWidth="1"/>
    <col min="6" max="6" width="9.5" style="210" customWidth="1"/>
    <col min="7" max="7" width="9.75" style="210" customWidth="1"/>
    <col min="8" max="8" width="7.625" style="210" customWidth="1"/>
    <col min="9" max="9" width="8.375" style="210" customWidth="1"/>
    <col min="10" max="10" width="8.125" style="210" customWidth="1"/>
    <col min="11" max="11" width="8" style="210" customWidth="1"/>
    <col min="12" max="12" width="9.375" style="210" customWidth="1"/>
    <col min="13" max="13" width="9" style="210" customWidth="1"/>
    <col min="14" max="14" width="8.75" style="210" customWidth="1"/>
    <col min="15" max="15" width="6.125" style="210" customWidth="1"/>
    <col min="16" max="16" width="8.75" style="210" customWidth="1"/>
    <col min="17" max="17" width="6.5" style="210" customWidth="1"/>
    <col min="18" max="18" width="8.75" style="210" customWidth="1"/>
    <col min="19" max="19" width="7" style="210" customWidth="1"/>
    <col min="20" max="20" width="8.75" style="210" customWidth="1"/>
    <col min="21" max="21" width="6.75" style="210" customWidth="1"/>
    <col min="22" max="23" width="8.75" style="210" customWidth="1"/>
    <col min="24" max="24" width="16.5" style="210" customWidth="1"/>
    <col min="25" max="25" width="12.125" style="210" customWidth="1"/>
    <col min="26" max="26" width="10.625" style="210" customWidth="1"/>
    <col min="27" max="27" width="22.75" style="210" customWidth="1"/>
    <col min="28" max="65" width="10.625" style="210" customWidth="1"/>
    <col min="66" max="66" width="12.125" style="210" customWidth="1"/>
    <col min="67" max="67" width="11.5" style="210" customWidth="1"/>
    <col min="68" max="68" width="14.125" style="210" customWidth="1"/>
    <col min="69" max="69" width="15.125" style="210" customWidth="1"/>
    <col min="70" max="70" width="13" style="210" customWidth="1"/>
    <col min="71" max="71" width="11.75" style="210" customWidth="1"/>
    <col min="72" max="72" width="17.5" style="210" customWidth="1"/>
    <col min="73" max="16384" width="9" style="210"/>
  </cols>
  <sheetData>
    <row r="1" spans="1:30">
      <c r="X1" s="211" t="s">
        <v>60</v>
      </c>
    </row>
    <row r="2" spans="1:30">
      <c r="X2" s="212" t="s">
        <v>0</v>
      </c>
    </row>
    <row r="3" spans="1:30">
      <c r="X3" s="212" t="s">
        <v>795</v>
      </c>
    </row>
    <row r="4" spans="1:30">
      <c r="A4" s="398" t="s">
        <v>828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</row>
    <row r="5" spans="1:30">
      <c r="A5" s="399" t="s">
        <v>1058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399"/>
      <c r="X5" s="399"/>
      <c r="Y5" s="213"/>
      <c r="Z5" s="213"/>
      <c r="AA5" s="213"/>
      <c r="AB5" s="213"/>
      <c r="AC5" s="213"/>
      <c r="AD5" s="213"/>
    </row>
    <row r="6" spans="1:30">
      <c r="A6" s="399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  <c r="Y6" s="213"/>
      <c r="Z6" s="213"/>
      <c r="AA6" s="213"/>
      <c r="AB6" s="213"/>
      <c r="AC6" s="213"/>
    </row>
    <row r="7" spans="1:30">
      <c r="A7" s="400" t="s">
        <v>69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206"/>
      <c r="Z7" s="206"/>
      <c r="AA7" s="206"/>
      <c r="AB7" s="206"/>
      <c r="AC7" s="206"/>
    </row>
    <row r="8" spans="1:30">
      <c r="A8" s="401" t="str">
        <f>'[1]Форма 10 план фин по инвест'!$A$10:$T$10</f>
        <v>Год раскрытия информации:  2022 год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214"/>
      <c r="Z8" s="214"/>
      <c r="AA8" s="214"/>
      <c r="AB8" s="214"/>
      <c r="AC8" s="214"/>
    </row>
    <row r="9" spans="1:30">
      <c r="A9" s="398" t="s">
        <v>1059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98"/>
      <c r="W9" s="398"/>
      <c r="X9" s="398"/>
      <c r="AC9" s="212"/>
    </row>
    <row r="10" spans="1:30">
      <c r="A10" s="400" t="s">
        <v>855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206"/>
      <c r="Z10" s="206"/>
      <c r="AA10" s="206"/>
      <c r="AB10" s="206"/>
      <c r="AC10" s="206"/>
    </row>
    <row r="11" spans="1:30" ht="30" customHeight="1">
      <c r="A11" s="402"/>
      <c r="B11" s="402"/>
      <c r="C11" s="402"/>
      <c r="D11" s="402"/>
      <c r="E11" s="402"/>
      <c r="F11" s="402"/>
      <c r="G11" s="402"/>
      <c r="H11" s="402"/>
      <c r="I11" s="402"/>
      <c r="J11" s="402"/>
      <c r="K11" s="402"/>
      <c r="L11" s="402"/>
      <c r="M11" s="402"/>
      <c r="N11" s="402"/>
      <c r="O11" s="402"/>
      <c r="P11" s="402"/>
      <c r="Q11" s="402"/>
      <c r="R11" s="402"/>
      <c r="S11" s="402"/>
      <c r="T11" s="402"/>
      <c r="U11" s="402"/>
      <c r="V11" s="402"/>
      <c r="W11" s="402"/>
      <c r="X11" s="402"/>
    </row>
    <row r="12" spans="1:30" ht="19.5" customHeight="1">
      <c r="A12" s="391" t="s">
        <v>65</v>
      </c>
      <c r="B12" s="391" t="s">
        <v>19</v>
      </c>
      <c r="C12" s="403" t="s">
        <v>5</v>
      </c>
      <c r="D12" s="391" t="s">
        <v>826</v>
      </c>
      <c r="E12" s="391"/>
      <c r="F12" s="391"/>
      <c r="G12" s="391"/>
      <c r="H12" s="391"/>
      <c r="I12" s="391"/>
      <c r="J12" s="391"/>
      <c r="K12" s="391"/>
      <c r="L12" s="391"/>
      <c r="M12" s="391"/>
      <c r="N12" s="391" t="s">
        <v>756</v>
      </c>
      <c r="O12" s="391"/>
      <c r="P12" s="391"/>
      <c r="Q12" s="391"/>
      <c r="R12" s="391"/>
      <c r="S12" s="391"/>
      <c r="T12" s="391"/>
      <c r="U12" s="391"/>
      <c r="V12" s="391"/>
      <c r="W12" s="391"/>
      <c r="X12" s="391" t="s">
        <v>7</v>
      </c>
    </row>
    <row r="13" spans="1:30" ht="16.5" customHeight="1">
      <c r="A13" s="391"/>
      <c r="B13" s="391"/>
      <c r="C13" s="404"/>
      <c r="D13" s="391" t="s">
        <v>979</v>
      </c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</row>
    <row r="14" spans="1:30" ht="18" customHeight="1">
      <c r="A14" s="391"/>
      <c r="B14" s="391"/>
      <c r="C14" s="404"/>
      <c r="D14" s="391" t="s">
        <v>9</v>
      </c>
      <c r="E14" s="391"/>
      <c r="F14" s="391"/>
      <c r="G14" s="391"/>
      <c r="H14" s="391"/>
      <c r="I14" s="391" t="s">
        <v>10</v>
      </c>
      <c r="J14" s="391"/>
      <c r="K14" s="391"/>
      <c r="L14" s="391"/>
      <c r="M14" s="391"/>
      <c r="N14" s="392" t="s">
        <v>25</v>
      </c>
      <c r="O14" s="392"/>
      <c r="P14" s="392" t="s">
        <v>15</v>
      </c>
      <c r="Q14" s="392"/>
      <c r="R14" s="393" t="s">
        <v>61</v>
      </c>
      <c r="S14" s="393"/>
      <c r="T14" s="392" t="s">
        <v>66</v>
      </c>
      <c r="U14" s="392"/>
      <c r="V14" s="392" t="s">
        <v>16</v>
      </c>
      <c r="W14" s="392"/>
      <c r="X14" s="391"/>
    </row>
    <row r="15" spans="1:30" ht="121.5" customHeight="1">
      <c r="A15" s="391"/>
      <c r="B15" s="391"/>
      <c r="C15" s="404"/>
      <c r="D15" s="394" t="s">
        <v>25</v>
      </c>
      <c r="E15" s="394" t="s">
        <v>15</v>
      </c>
      <c r="F15" s="396" t="s">
        <v>61</v>
      </c>
      <c r="G15" s="394" t="s">
        <v>66</v>
      </c>
      <c r="H15" s="394" t="s">
        <v>16</v>
      </c>
      <c r="I15" s="394" t="s">
        <v>17</v>
      </c>
      <c r="J15" s="394" t="s">
        <v>15</v>
      </c>
      <c r="K15" s="396" t="s">
        <v>61</v>
      </c>
      <c r="L15" s="394" t="s">
        <v>66</v>
      </c>
      <c r="M15" s="394" t="s">
        <v>16</v>
      </c>
      <c r="N15" s="392"/>
      <c r="O15" s="392"/>
      <c r="P15" s="392"/>
      <c r="Q15" s="392"/>
      <c r="R15" s="393"/>
      <c r="S15" s="393"/>
      <c r="T15" s="392"/>
      <c r="U15" s="392"/>
      <c r="V15" s="392"/>
      <c r="W15" s="392"/>
      <c r="X15" s="391"/>
    </row>
    <row r="16" spans="1:30" ht="24">
      <c r="A16" s="391"/>
      <c r="B16" s="391"/>
      <c r="C16" s="405"/>
      <c r="D16" s="395"/>
      <c r="E16" s="395"/>
      <c r="F16" s="397"/>
      <c r="G16" s="395"/>
      <c r="H16" s="395"/>
      <c r="I16" s="395"/>
      <c r="J16" s="395"/>
      <c r="K16" s="397"/>
      <c r="L16" s="395"/>
      <c r="M16" s="395"/>
      <c r="N16" s="258" t="s">
        <v>825</v>
      </c>
      <c r="O16" s="258" t="s">
        <v>8</v>
      </c>
      <c r="P16" s="258" t="s">
        <v>825</v>
      </c>
      <c r="Q16" s="258" t="s">
        <v>8</v>
      </c>
      <c r="R16" s="258" t="s">
        <v>825</v>
      </c>
      <c r="S16" s="258" t="s">
        <v>8</v>
      </c>
      <c r="T16" s="258" t="s">
        <v>825</v>
      </c>
      <c r="U16" s="258" t="s">
        <v>8</v>
      </c>
      <c r="V16" s="258" t="s">
        <v>825</v>
      </c>
      <c r="W16" s="258" t="s">
        <v>8</v>
      </c>
      <c r="X16" s="391"/>
    </row>
    <row r="17" spans="1:24" ht="33" customHeight="1">
      <c r="A17" s="258">
        <v>1</v>
      </c>
      <c r="B17" s="258">
        <f>A17+1</f>
        <v>2</v>
      </c>
      <c r="C17" s="258">
        <v>3</v>
      </c>
      <c r="D17" s="258">
        <v>4</v>
      </c>
      <c r="E17" s="258">
        <f t="shared" ref="E17:M17" si="0">D17+1</f>
        <v>5</v>
      </c>
      <c r="F17" s="258">
        <f t="shared" si="0"/>
        <v>6</v>
      </c>
      <c r="G17" s="258">
        <f t="shared" si="0"/>
        <v>7</v>
      </c>
      <c r="H17" s="258">
        <f t="shared" si="0"/>
        <v>8</v>
      </c>
      <c r="I17" s="258">
        <f t="shared" si="0"/>
        <v>9</v>
      </c>
      <c r="J17" s="258">
        <f t="shared" si="0"/>
        <v>10</v>
      </c>
      <c r="K17" s="258">
        <f t="shared" si="0"/>
        <v>11</v>
      </c>
      <c r="L17" s="258">
        <f t="shared" si="0"/>
        <v>12</v>
      </c>
      <c r="M17" s="258">
        <f t="shared" si="0"/>
        <v>13</v>
      </c>
      <c r="N17" s="258">
        <f t="shared" ref="N17:X17" si="1">M17+1</f>
        <v>14</v>
      </c>
      <c r="O17" s="258">
        <f t="shared" si="1"/>
        <v>15</v>
      </c>
      <c r="P17" s="258">
        <f t="shared" si="1"/>
        <v>16</v>
      </c>
      <c r="Q17" s="258">
        <f t="shared" si="1"/>
        <v>17</v>
      </c>
      <c r="R17" s="258">
        <f t="shared" si="1"/>
        <v>18</v>
      </c>
      <c r="S17" s="258">
        <f t="shared" si="1"/>
        <v>19</v>
      </c>
      <c r="T17" s="258">
        <f t="shared" si="1"/>
        <v>20</v>
      </c>
      <c r="U17" s="258">
        <f t="shared" si="1"/>
        <v>21</v>
      </c>
      <c r="V17" s="258">
        <f t="shared" si="1"/>
        <v>22</v>
      </c>
      <c r="W17" s="258">
        <f t="shared" si="1"/>
        <v>23</v>
      </c>
      <c r="X17" s="258">
        <f t="shared" si="1"/>
        <v>24</v>
      </c>
    </row>
    <row r="18" spans="1:24" ht="18.75" customHeight="1">
      <c r="A18" s="215" t="s">
        <v>853</v>
      </c>
      <c r="B18" s="216" t="s">
        <v>78</v>
      </c>
      <c r="C18" s="215" t="s">
        <v>830</v>
      </c>
      <c r="D18" s="217">
        <f>D20+D21+D22</f>
        <v>204.47092183599997</v>
      </c>
      <c r="E18" s="217">
        <f t="shared" ref="E18:F18" si="2">E20+E21</f>
        <v>0</v>
      </c>
      <c r="F18" s="217">
        <f t="shared" si="2"/>
        <v>0</v>
      </c>
      <c r="G18" s="217">
        <f>G20+G21+G22</f>
        <v>204.47092183599997</v>
      </c>
      <c r="H18" s="217">
        <f>H20+H21</f>
        <v>0</v>
      </c>
      <c r="I18" s="248">
        <f>I20+I21+I22</f>
        <v>117.25342865000005</v>
      </c>
      <c r="J18" s="218">
        <f t="shared" ref="J18:M18" si="3">J20+J21+J22</f>
        <v>0</v>
      </c>
      <c r="K18" s="218">
        <f t="shared" si="3"/>
        <v>0</v>
      </c>
      <c r="L18" s="248">
        <f>L20+L21+L22</f>
        <v>117.25342865000005</v>
      </c>
      <c r="M18" s="218">
        <f t="shared" si="3"/>
        <v>0</v>
      </c>
      <c r="N18" s="219">
        <f>P18+R18+T18+V18</f>
        <v>-87.217493185999928</v>
      </c>
      <c r="O18" s="220">
        <f>I18/D18*100</f>
        <v>57.344793869538833</v>
      </c>
      <c r="P18" s="219">
        <f>J18-E18</f>
        <v>0</v>
      </c>
      <c r="Q18" s="220" t="e">
        <f>J18/E18*100</f>
        <v>#DIV/0!</v>
      </c>
      <c r="R18" s="219">
        <f>K18-F18</f>
        <v>0</v>
      </c>
      <c r="S18" s="220" t="e">
        <f>K18/F18*100</f>
        <v>#DIV/0!</v>
      </c>
      <c r="T18" s="219">
        <f>L18-G18</f>
        <v>-87.217493185999928</v>
      </c>
      <c r="U18" s="220">
        <f>L18/G18*100</f>
        <v>57.344793869538833</v>
      </c>
      <c r="V18" s="219">
        <f>M18-H18</f>
        <v>0</v>
      </c>
      <c r="W18" s="220" t="e">
        <f>M18/H18*100</f>
        <v>#DIV/0!</v>
      </c>
      <c r="X18" s="258"/>
    </row>
    <row r="19" spans="1:24" ht="14.25" customHeight="1">
      <c r="A19" s="215" t="s">
        <v>831</v>
      </c>
      <c r="B19" s="216" t="s">
        <v>832</v>
      </c>
      <c r="C19" s="215"/>
      <c r="D19" s="217">
        <f t="shared" ref="D19" si="4">D24</f>
        <v>0</v>
      </c>
      <c r="E19" s="217">
        <f t="shared" ref="E19:G19" si="5">E24</f>
        <v>0</v>
      </c>
      <c r="F19" s="217">
        <f t="shared" si="5"/>
        <v>0</v>
      </c>
      <c r="G19" s="221">
        <f t="shared" si="5"/>
        <v>0</v>
      </c>
      <c r="H19" s="217">
        <f>H24</f>
        <v>0</v>
      </c>
      <c r="I19" s="218">
        <f t="shared" ref="I19:M19" si="6">I24</f>
        <v>0</v>
      </c>
      <c r="J19" s="217">
        <f t="shared" si="6"/>
        <v>0</v>
      </c>
      <c r="K19" s="217">
        <f t="shared" si="6"/>
        <v>0</v>
      </c>
      <c r="L19" s="218">
        <f>L24</f>
        <v>0</v>
      </c>
      <c r="M19" s="217">
        <f t="shared" si="6"/>
        <v>0</v>
      </c>
      <c r="N19" s="219">
        <f t="shared" ref="N19:N107" si="7">P19+R19+T19+V19</f>
        <v>0</v>
      </c>
      <c r="O19" s="220" t="e">
        <f>I19/D19*100</f>
        <v>#DIV/0!</v>
      </c>
      <c r="P19" s="219">
        <f t="shared" ref="P19:P107" si="8">J19-E19</f>
        <v>0</v>
      </c>
      <c r="Q19" s="220" t="e">
        <f t="shared" ref="Q19:Q108" si="9">J19/E19*100</f>
        <v>#DIV/0!</v>
      </c>
      <c r="R19" s="219">
        <f t="shared" ref="R19:R108" si="10">K19-F19</f>
        <v>0</v>
      </c>
      <c r="S19" s="220" t="e">
        <f t="shared" ref="S19:S108" si="11">K19/F19*100</f>
        <v>#DIV/0!</v>
      </c>
      <c r="T19" s="219">
        <f t="shared" ref="T19:T106" si="12">L19-G19</f>
        <v>0</v>
      </c>
      <c r="U19" s="220" t="e">
        <f t="shared" ref="U19:U106" si="13">L19/G19*100</f>
        <v>#DIV/0!</v>
      </c>
      <c r="V19" s="219">
        <f t="shared" ref="V19:V108" si="14">M19-H19</f>
        <v>0</v>
      </c>
      <c r="W19" s="220" t="e">
        <f t="shared" ref="W19:W108" si="15">M19/H19*100</f>
        <v>#DIV/0!</v>
      </c>
      <c r="X19" s="258"/>
    </row>
    <row r="20" spans="1:24" ht="15" customHeight="1">
      <c r="A20" s="215" t="s">
        <v>833</v>
      </c>
      <c r="B20" s="216" t="s">
        <v>834</v>
      </c>
      <c r="C20" s="215" t="s">
        <v>830</v>
      </c>
      <c r="D20" s="217">
        <f>D32</f>
        <v>141.91552863599998</v>
      </c>
      <c r="E20" s="217">
        <f t="shared" ref="E20:F20" si="16">E32</f>
        <v>0</v>
      </c>
      <c r="F20" s="217">
        <f t="shared" si="16"/>
        <v>0</v>
      </c>
      <c r="G20" s="217">
        <f>G32</f>
        <v>141.91552863599998</v>
      </c>
      <c r="H20" s="217">
        <f>H32</f>
        <v>0</v>
      </c>
      <c r="I20" s="222">
        <f>I32</f>
        <v>52.958875212000009</v>
      </c>
      <c r="J20" s="217">
        <f t="shared" ref="J20:K20" si="17">J32</f>
        <v>0</v>
      </c>
      <c r="K20" s="217">
        <f t="shared" si="17"/>
        <v>0</v>
      </c>
      <c r="L20" s="222">
        <f>L32</f>
        <v>52.958875212000009</v>
      </c>
      <c r="M20" s="217">
        <f t="shared" ref="M20" si="18">M32</f>
        <v>0</v>
      </c>
      <c r="N20" s="219">
        <f t="shared" si="7"/>
        <v>-88.956653423999967</v>
      </c>
      <c r="O20" s="220">
        <f t="shared" ref="O20:O108" si="19">I20/D20*100</f>
        <v>37.317181369090733</v>
      </c>
      <c r="P20" s="219">
        <f t="shared" si="8"/>
        <v>0</v>
      </c>
      <c r="Q20" s="220" t="e">
        <f t="shared" si="9"/>
        <v>#DIV/0!</v>
      </c>
      <c r="R20" s="219">
        <f t="shared" si="10"/>
        <v>0</v>
      </c>
      <c r="S20" s="220" t="e">
        <f t="shared" si="11"/>
        <v>#DIV/0!</v>
      </c>
      <c r="T20" s="219">
        <f t="shared" si="12"/>
        <v>-88.956653423999967</v>
      </c>
      <c r="U20" s="220">
        <f t="shared" si="13"/>
        <v>37.317181369090733</v>
      </c>
      <c r="V20" s="219">
        <f t="shared" si="14"/>
        <v>0</v>
      </c>
      <c r="W20" s="220" t="e">
        <f t="shared" si="15"/>
        <v>#DIV/0!</v>
      </c>
      <c r="X20" s="258"/>
    </row>
    <row r="21" spans="1:24" ht="18" customHeight="1">
      <c r="A21" s="215" t="s">
        <v>835</v>
      </c>
      <c r="B21" s="216" t="s">
        <v>836</v>
      </c>
      <c r="C21" s="215" t="s">
        <v>830</v>
      </c>
      <c r="D21" s="217">
        <f>D96</f>
        <v>57.981733199999994</v>
      </c>
      <c r="E21" s="217">
        <v>0</v>
      </c>
      <c r="F21" s="217">
        <v>0</v>
      </c>
      <c r="G21" s="217">
        <f>G96</f>
        <v>57.981733199999994</v>
      </c>
      <c r="H21" s="217">
        <v>0</v>
      </c>
      <c r="I21" s="222">
        <f>I96</f>
        <v>60.150573438000031</v>
      </c>
      <c r="J21" s="217">
        <v>0</v>
      </c>
      <c r="K21" s="217">
        <v>0</v>
      </c>
      <c r="L21" s="222">
        <f>L96</f>
        <v>60.150573438000031</v>
      </c>
      <c r="M21" s="223">
        <v>0</v>
      </c>
      <c r="N21" s="219">
        <f t="shared" si="7"/>
        <v>2.1688402380000369</v>
      </c>
      <c r="O21" s="220">
        <f t="shared" si="19"/>
        <v>103.74055779001796</v>
      </c>
      <c r="P21" s="219">
        <f t="shared" si="8"/>
        <v>0</v>
      </c>
      <c r="Q21" s="220" t="e">
        <f t="shared" si="9"/>
        <v>#DIV/0!</v>
      </c>
      <c r="R21" s="219">
        <f t="shared" si="10"/>
        <v>0</v>
      </c>
      <c r="S21" s="220" t="e">
        <f t="shared" si="11"/>
        <v>#DIV/0!</v>
      </c>
      <c r="T21" s="219">
        <f t="shared" si="12"/>
        <v>2.1688402380000369</v>
      </c>
      <c r="U21" s="220">
        <f t="shared" si="13"/>
        <v>103.74055779001796</v>
      </c>
      <c r="V21" s="219">
        <f t="shared" si="14"/>
        <v>0</v>
      </c>
      <c r="W21" s="220" t="e">
        <f t="shared" si="15"/>
        <v>#DIV/0!</v>
      </c>
      <c r="X21" s="258"/>
    </row>
    <row r="22" spans="1:24" ht="15" customHeight="1">
      <c r="A22" s="215" t="s">
        <v>837</v>
      </c>
      <c r="B22" s="216" t="s">
        <v>838</v>
      </c>
      <c r="C22" s="215" t="s">
        <v>830</v>
      </c>
      <c r="D22" s="217">
        <f>D108</f>
        <v>4.5736599999999994</v>
      </c>
      <c r="E22" s="217">
        <v>0</v>
      </c>
      <c r="F22" s="217">
        <v>0</v>
      </c>
      <c r="G22" s="217">
        <f>G108</f>
        <v>4.5736599999999994</v>
      </c>
      <c r="H22" s="217">
        <v>0</v>
      </c>
      <c r="I22" s="222">
        <f>I108</f>
        <v>4.14398</v>
      </c>
      <c r="J22" s="217">
        <v>0</v>
      </c>
      <c r="K22" s="217">
        <v>0</v>
      </c>
      <c r="L22" s="222">
        <f>L108</f>
        <v>4.14398</v>
      </c>
      <c r="M22" s="223">
        <v>0</v>
      </c>
      <c r="N22" s="219">
        <f t="shared" si="7"/>
        <v>-0.4296799999999994</v>
      </c>
      <c r="O22" s="220">
        <f t="shared" si="19"/>
        <v>90.605335770477041</v>
      </c>
      <c r="P22" s="219">
        <f t="shared" si="8"/>
        <v>0</v>
      </c>
      <c r="Q22" s="220" t="e">
        <f t="shared" si="9"/>
        <v>#DIV/0!</v>
      </c>
      <c r="R22" s="219">
        <f t="shared" si="10"/>
        <v>0</v>
      </c>
      <c r="S22" s="220" t="e">
        <f t="shared" si="11"/>
        <v>#DIV/0!</v>
      </c>
      <c r="T22" s="219">
        <f t="shared" si="12"/>
        <v>-0.4296799999999994</v>
      </c>
      <c r="U22" s="220">
        <f t="shared" si="13"/>
        <v>90.605335770477041</v>
      </c>
      <c r="V22" s="219">
        <f t="shared" si="14"/>
        <v>0</v>
      </c>
      <c r="W22" s="220" t="e">
        <f t="shared" si="15"/>
        <v>#DIV/0!</v>
      </c>
      <c r="X22" s="258"/>
    </row>
    <row r="23" spans="1:24" ht="13.5" customHeight="1">
      <c r="A23" s="215">
        <v>1</v>
      </c>
      <c r="B23" s="216" t="s">
        <v>854</v>
      </c>
      <c r="C23" s="215" t="s">
        <v>830</v>
      </c>
      <c r="D23" s="217"/>
      <c r="E23" s="217">
        <v>0</v>
      </c>
      <c r="F23" s="217">
        <v>0</v>
      </c>
      <c r="G23" s="224"/>
      <c r="H23" s="217">
        <v>0</v>
      </c>
      <c r="I23" s="222">
        <v>0</v>
      </c>
      <c r="J23" s="217">
        <v>0</v>
      </c>
      <c r="K23" s="217">
        <v>0</v>
      </c>
      <c r="L23" s="222"/>
      <c r="M23" s="223">
        <v>0</v>
      </c>
      <c r="N23" s="219">
        <f t="shared" si="7"/>
        <v>0</v>
      </c>
      <c r="O23" s="220" t="e">
        <f t="shared" si="19"/>
        <v>#DIV/0!</v>
      </c>
      <c r="P23" s="219">
        <f t="shared" si="8"/>
        <v>0</v>
      </c>
      <c r="Q23" s="220" t="e">
        <f t="shared" si="9"/>
        <v>#DIV/0!</v>
      </c>
      <c r="R23" s="219">
        <f t="shared" si="10"/>
        <v>0</v>
      </c>
      <c r="S23" s="220" t="e">
        <f t="shared" si="11"/>
        <v>#DIV/0!</v>
      </c>
      <c r="T23" s="219">
        <f t="shared" si="12"/>
        <v>0</v>
      </c>
      <c r="U23" s="220" t="e">
        <f t="shared" si="13"/>
        <v>#DIV/0!</v>
      </c>
      <c r="V23" s="219">
        <f t="shared" si="14"/>
        <v>0</v>
      </c>
      <c r="W23" s="220" t="e">
        <f t="shared" si="15"/>
        <v>#DIV/0!</v>
      </c>
      <c r="X23" s="258"/>
    </row>
    <row r="24" spans="1:24" ht="18.75" customHeight="1">
      <c r="A24" s="215" t="s">
        <v>84</v>
      </c>
      <c r="B24" s="216" t="s">
        <v>839</v>
      </c>
      <c r="C24" s="215" t="s">
        <v>830</v>
      </c>
      <c r="D24" s="217">
        <f t="shared" ref="D24" si="20">D25</f>
        <v>0</v>
      </c>
      <c r="E24" s="217">
        <f t="shared" ref="E24:G24" si="21">E25</f>
        <v>0</v>
      </c>
      <c r="F24" s="217">
        <f t="shared" si="21"/>
        <v>0</v>
      </c>
      <c r="G24" s="224">
        <f t="shared" si="21"/>
        <v>0</v>
      </c>
      <c r="H24" s="217">
        <f>H25</f>
        <v>0</v>
      </c>
      <c r="I24" s="222">
        <f>I25</f>
        <v>0</v>
      </c>
      <c r="J24" s="217">
        <f t="shared" ref="J24:L24" si="22">J25</f>
        <v>0</v>
      </c>
      <c r="K24" s="217">
        <f t="shared" si="22"/>
        <v>0</v>
      </c>
      <c r="L24" s="222">
        <f t="shared" si="22"/>
        <v>0</v>
      </c>
      <c r="M24" s="217">
        <f t="shared" ref="M24" si="23">M25</f>
        <v>0</v>
      </c>
      <c r="N24" s="219">
        <f t="shared" si="7"/>
        <v>0</v>
      </c>
      <c r="O24" s="220" t="e">
        <f t="shared" si="19"/>
        <v>#DIV/0!</v>
      </c>
      <c r="P24" s="219">
        <f t="shared" si="8"/>
        <v>0</v>
      </c>
      <c r="Q24" s="220" t="e">
        <f t="shared" si="9"/>
        <v>#DIV/0!</v>
      </c>
      <c r="R24" s="219">
        <f t="shared" si="10"/>
        <v>0</v>
      </c>
      <c r="S24" s="220" t="e">
        <f t="shared" si="11"/>
        <v>#DIV/0!</v>
      </c>
      <c r="T24" s="219">
        <f t="shared" si="12"/>
        <v>0</v>
      </c>
      <c r="U24" s="220" t="e">
        <f t="shared" si="13"/>
        <v>#DIV/0!</v>
      </c>
      <c r="V24" s="219">
        <f t="shared" si="14"/>
        <v>0</v>
      </c>
      <c r="W24" s="220" t="e">
        <f t="shared" si="15"/>
        <v>#DIV/0!</v>
      </c>
      <c r="X24" s="258"/>
    </row>
    <row r="25" spans="1:24" ht="27" customHeight="1">
      <c r="A25" s="215" t="s">
        <v>86</v>
      </c>
      <c r="B25" s="216" t="s">
        <v>840</v>
      </c>
      <c r="C25" s="215" t="s">
        <v>830</v>
      </c>
      <c r="D25" s="225">
        <f t="shared" ref="D25" si="24">D26+D28+D30</f>
        <v>0</v>
      </c>
      <c r="E25" s="225">
        <f t="shared" ref="E25:G25" si="25">E26+E28+E30</f>
        <v>0</v>
      </c>
      <c r="F25" s="225">
        <f t="shared" si="25"/>
        <v>0</v>
      </c>
      <c r="G25" s="224">
        <f t="shared" si="25"/>
        <v>0</v>
      </c>
      <c r="H25" s="225">
        <f>H26+H28+H30</f>
        <v>0</v>
      </c>
      <c r="I25" s="222">
        <f>I26+I28+I30</f>
        <v>0</v>
      </c>
      <c r="J25" s="225">
        <f t="shared" ref="J25:M25" si="26">J26+J28+J30</f>
        <v>0</v>
      </c>
      <c r="K25" s="225">
        <f t="shared" si="26"/>
        <v>0</v>
      </c>
      <c r="L25" s="222">
        <f t="shared" si="26"/>
        <v>0</v>
      </c>
      <c r="M25" s="225">
        <f t="shared" si="26"/>
        <v>0</v>
      </c>
      <c r="N25" s="219">
        <f t="shared" si="7"/>
        <v>0</v>
      </c>
      <c r="O25" s="220" t="e">
        <f t="shared" si="19"/>
        <v>#DIV/0!</v>
      </c>
      <c r="P25" s="219">
        <f t="shared" si="8"/>
        <v>0</v>
      </c>
      <c r="Q25" s="220" t="e">
        <f t="shared" si="9"/>
        <v>#DIV/0!</v>
      </c>
      <c r="R25" s="219">
        <f t="shared" si="10"/>
        <v>0</v>
      </c>
      <c r="S25" s="220" t="e">
        <f t="shared" si="11"/>
        <v>#DIV/0!</v>
      </c>
      <c r="T25" s="219">
        <f t="shared" si="12"/>
        <v>0</v>
      </c>
      <c r="U25" s="220" t="e">
        <f t="shared" si="13"/>
        <v>#DIV/0!</v>
      </c>
      <c r="V25" s="219">
        <f t="shared" si="14"/>
        <v>0</v>
      </c>
      <c r="W25" s="220" t="e">
        <f t="shared" si="15"/>
        <v>#DIV/0!</v>
      </c>
      <c r="X25" s="258"/>
    </row>
    <row r="26" spans="1:24" ht="33" customHeight="1">
      <c r="A26" s="215" t="s">
        <v>87</v>
      </c>
      <c r="B26" s="216" t="s">
        <v>841</v>
      </c>
      <c r="C26" s="215" t="s">
        <v>830</v>
      </c>
      <c r="D26" s="217">
        <v>0</v>
      </c>
      <c r="E26" s="217">
        <v>0</v>
      </c>
      <c r="F26" s="217">
        <v>0</v>
      </c>
      <c r="G26" s="224">
        <v>0</v>
      </c>
      <c r="H26" s="217">
        <v>0</v>
      </c>
      <c r="I26" s="222">
        <v>0</v>
      </c>
      <c r="J26" s="217">
        <v>0</v>
      </c>
      <c r="K26" s="217">
        <v>0</v>
      </c>
      <c r="L26" s="222">
        <v>0</v>
      </c>
      <c r="M26" s="223">
        <v>0</v>
      </c>
      <c r="N26" s="219">
        <f t="shared" si="7"/>
        <v>0</v>
      </c>
      <c r="O26" s="220" t="e">
        <f t="shared" si="19"/>
        <v>#DIV/0!</v>
      </c>
      <c r="P26" s="219">
        <f t="shared" si="8"/>
        <v>0</v>
      </c>
      <c r="Q26" s="220" t="e">
        <f t="shared" si="9"/>
        <v>#DIV/0!</v>
      </c>
      <c r="R26" s="219">
        <f t="shared" si="10"/>
        <v>0</v>
      </c>
      <c r="S26" s="220" t="e">
        <f t="shared" si="11"/>
        <v>#DIV/0!</v>
      </c>
      <c r="T26" s="219">
        <f t="shared" si="12"/>
        <v>0</v>
      </c>
      <c r="U26" s="220" t="e">
        <f t="shared" si="13"/>
        <v>#DIV/0!</v>
      </c>
      <c r="V26" s="219">
        <f t="shared" si="14"/>
        <v>0</v>
      </c>
      <c r="W26" s="220" t="e">
        <f t="shared" si="15"/>
        <v>#DIV/0!</v>
      </c>
      <c r="X26" s="258"/>
    </row>
    <row r="27" spans="1:24" ht="11.25" customHeight="1">
      <c r="A27" s="215" t="s">
        <v>774</v>
      </c>
      <c r="B27" s="216" t="s">
        <v>774</v>
      </c>
      <c r="C27" s="215" t="s">
        <v>830</v>
      </c>
      <c r="D27" s="217">
        <v>0</v>
      </c>
      <c r="E27" s="217">
        <v>0</v>
      </c>
      <c r="F27" s="217">
        <v>0</v>
      </c>
      <c r="G27" s="221">
        <v>0</v>
      </c>
      <c r="H27" s="217">
        <v>0</v>
      </c>
      <c r="I27" s="218">
        <v>0</v>
      </c>
      <c r="J27" s="217">
        <v>0</v>
      </c>
      <c r="K27" s="217">
        <v>0</v>
      </c>
      <c r="L27" s="218">
        <v>0</v>
      </c>
      <c r="M27" s="223"/>
      <c r="N27" s="219">
        <f t="shared" si="7"/>
        <v>0</v>
      </c>
      <c r="O27" s="220" t="e">
        <f t="shared" si="19"/>
        <v>#DIV/0!</v>
      </c>
      <c r="P27" s="219">
        <f t="shared" si="8"/>
        <v>0</v>
      </c>
      <c r="Q27" s="220" t="e">
        <f t="shared" si="9"/>
        <v>#DIV/0!</v>
      </c>
      <c r="R27" s="219">
        <f t="shared" si="10"/>
        <v>0</v>
      </c>
      <c r="S27" s="220" t="e">
        <f t="shared" si="11"/>
        <v>#DIV/0!</v>
      </c>
      <c r="T27" s="219">
        <f t="shared" si="12"/>
        <v>0</v>
      </c>
      <c r="U27" s="220" t="e">
        <f t="shared" si="13"/>
        <v>#DIV/0!</v>
      </c>
      <c r="V27" s="219">
        <f t="shared" si="14"/>
        <v>0</v>
      </c>
      <c r="W27" s="220" t="e">
        <f t="shared" si="15"/>
        <v>#DIV/0!</v>
      </c>
      <c r="X27" s="258"/>
    </row>
    <row r="28" spans="1:24" ht="26.25" customHeight="1">
      <c r="A28" s="215" t="s">
        <v>89</v>
      </c>
      <c r="B28" s="216" t="s">
        <v>842</v>
      </c>
      <c r="C28" s="215" t="s">
        <v>830</v>
      </c>
      <c r="D28" s="217">
        <v>0</v>
      </c>
      <c r="E28" s="217">
        <v>0</v>
      </c>
      <c r="F28" s="217">
        <v>0</v>
      </c>
      <c r="G28" s="224">
        <v>0</v>
      </c>
      <c r="H28" s="217">
        <v>0</v>
      </c>
      <c r="I28" s="222">
        <v>0</v>
      </c>
      <c r="J28" s="217">
        <v>0</v>
      </c>
      <c r="K28" s="217">
        <v>0</v>
      </c>
      <c r="L28" s="222">
        <v>0</v>
      </c>
      <c r="M28" s="223">
        <v>0</v>
      </c>
      <c r="N28" s="219">
        <f t="shared" si="7"/>
        <v>0</v>
      </c>
      <c r="O28" s="220" t="e">
        <f t="shared" si="19"/>
        <v>#DIV/0!</v>
      </c>
      <c r="P28" s="219">
        <f t="shared" si="8"/>
        <v>0</v>
      </c>
      <c r="Q28" s="220" t="e">
        <f t="shared" si="9"/>
        <v>#DIV/0!</v>
      </c>
      <c r="R28" s="219">
        <f t="shared" si="10"/>
        <v>0</v>
      </c>
      <c r="S28" s="220" t="e">
        <f t="shared" si="11"/>
        <v>#DIV/0!</v>
      </c>
      <c r="T28" s="219">
        <f t="shared" si="12"/>
        <v>0</v>
      </c>
      <c r="U28" s="220" t="e">
        <f t="shared" si="13"/>
        <v>#DIV/0!</v>
      </c>
      <c r="V28" s="219">
        <f t="shared" si="14"/>
        <v>0</v>
      </c>
      <c r="W28" s="220" t="e">
        <f t="shared" si="15"/>
        <v>#DIV/0!</v>
      </c>
      <c r="X28" s="258"/>
    </row>
    <row r="29" spans="1:24" ht="10.5" customHeight="1">
      <c r="A29" s="215" t="s">
        <v>774</v>
      </c>
      <c r="B29" s="216" t="s">
        <v>774</v>
      </c>
      <c r="C29" s="215" t="s">
        <v>830</v>
      </c>
      <c r="D29" s="217">
        <v>0</v>
      </c>
      <c r="E29" s="217">
        <v>0</v>
      </c>
      <c r="F29" s="217">
        <v>0</v>
      </c>
      <c r="G29" s="221">
        <v>0</v>
      </c>
      <c r="H29" s="217">
        <v>0</v>
      </c>
      <c r="I29" s="218">
        <v>0</v>
      </c>
      <c r="J29" s="217">
        <v>0</v>
      </c>
      <c r="K29" s="217">
        <v>0</v>
      </c>
      <c r="L29" s="218">
        <v>0</v>
      </c>
      <c r="M29" s="223"/>
      <c r="N29" s="219">
        <f t="shared" si="7"/>
        <v>0</v>
      </c>
      <c r="O29" s="220" t="e">
        <f t="shared" si="19"/>
        <v>#DIV/0!</v>
      </c>
      <c r="P29" s="219">
        <f t="shared" si="8"/>
        <v>0</v>
      </c>
      <c r="Q29" s="220" t="e">
        <f t="shared" si="9"/>
        <v>#DIV/0!</v>
      </c>
      <c r="R29" s="219">
        <f t="shared" si="10"/>
        <v>0</v>
      </c>
      <c r="S29" s="220" t="e">
        <f t="shared" si="11"/>
        <v>#DIV/0!</v>
      </c>
      <c r="T29" s="219">
        <f t="shared" si="12"/>
        <v>0</v>
      </c>
      <c r="U29" s="220" t="e">
        <f t="shared" si="13"/>
        <v>#DIV/0!</v>
      </c>
      <c r="V29" s="219">
        <f t="shared" si="14"/>
        <v>0</v>
      </c>
      <c r="W29" s="220" t="e">
        <f t="shared" si="15"/>
        <v>#DIV/0!</v>
      </c>
      <c r="X29" s="258"/>
    </row>
    <row r="30" spans="1:24" ht="31.5" customHeight="1">
      <c r="A30" s="215" t="s">
        <v>91</v>
      </c>
      <c r="B30" s="216" t="s">
        <v>843</v>
      </c>
      <c r="C30" s="215" t="s">
        <v>830</v>
      </c>
      <c r="D30" s="217">
        <v>0</v>
      </c>
      <c r="E30" s="217">
        <f t="shared" ref="E30:F30" si="27">E31</f>
        <v>0</v>
      </c>
      <c r="F30" s="217">
        <f t="shared" si="27"/>
        <v>0</v>
      </c>
      <c r="G30" s="224">
        <v>0</v>
      </c>
      <c r="H30" s="217">
        <f>H31</f>
        <v>0</v>
      </c>
      <c r="I30" s="222">
        <f>I31</f>
        <v>0</v>
      </c>
      <c r="J30" s="217">
        <f t="shared" ref="J30:K30" si="28">J31</f>
        <v>0</v>
      </c>
      <c r="K30" s="217">
        <f t="shared" si="28"/>
        <v>0</v>
      </c>
      <c r="L30" s="222">
        <v>0</v>
      </c>
      <c r="M30" s="217">
        <f t="shared" ref="M30" si="29">M31</f>
        <v>0</v>
      </c>
      <c r="N30" s="219">
        <f t="shared" si="7"/>
        <v>0</v>
      </c>
      <c r="O30" s="220" t="e">
        <f t="shared" si="19"/>
        <v>#DIV/0!</v>
      </c>
      <c r="P30" s="219">
        <f t="shared" si="8"/>
        <v>0</v>
      </c>
      <c r="Q30" s="220" t="e">
        <f t="shared" si="9"/>
        <v>#DIV/0!</v>
      </c>
      <c r="R30" s="219">
        <f t="shared" si="10"/>
        <v>0</v>
      </c>
      <c r="S30" s="220" t="e">
        <f t="shared" si="11"/>
        <v>#DIV/0!</v>
      </c>
      <c r="T30" s="219">
        <f t="shared" si="12"/>
        <v>0</v>
      </c>
      <c r="U30" s="220" t="e">
        <f t="shared" si="13"/>
        <v>#DIV/0!</v>
      </c>
      <c r="V30" s="219">
        <f t="shared" si="14"/>
        <v>0</v>
      </c>
      <c r="W30" s="220" t="e">
        <f t="shared" si="15"/>
        <v>#DIV/0!</v>
      </c>
      <c r="X30" s="258"/>
    </row>
    <row r="31" spans="1:24" ht="15.75" customHeight="1">
      <c r="A31" s="215" t="s">
        <v>774</v>
      </c>
      <c r="B31" s="216" t="s">
        <v>774</v>
      </c>
      <c r="C31" s="215" t="s">
        <v>830</v>
      </c>
      <c r="D31" s="225"/>
      <c r="E31" s="225">
        <v>0</v>
      </c>
      <c r="F31" s="225">
        <v>0</v>
      </c>
      <c r="G31" s="221"/>
      <c r="H31" s="225">
        <v>0</v>
      </c>
      <c r="I31" s="218">
        <v>0</v>
      </c>
      <c r="J31" s="225">
        <v>0</v>
      </c>
      <c r="K31" s="225">
        <v>0</v>
      </c>
      <c r="L31" s="218"/>
      <c r="M31" s="226"/>
      <c r="N31" s="219">
        <f t="shared" si="7"/>
        <v>0</v>
      </c>
      <c r="O31" s="220" t="e">
        <f t="shared" si="19"/>
        <v>#DIV/0!</v>
      </c>
      <c r="P31" s="219">
        <f t="shared" si="8"/>
        <v>0</v>
      </c>
      <c r="Q31" s="220" t="e">
        <f t="shared" si="9"/>
        <v>#DIV/0!</v>
      </c>
      <c r="R31" s="219">
        <f t="shared" si="10"/>
        <v>0</v>
      </c>
      <c r="S31" s="220" t="e">
        <f t="shared" si="11"/>
        <v>#DIV/0!</v>
      </c>
      <c r="T31" s="219">
        <f t="shared" si="12"/>
        <v>0</v>
      </c>
      <c r="U31" s="220" t="e">
        <f t="shared" si="13"/>
        <v>#DIV/0!</v>
      </c>
      <c r="V31" s="219">
        <f t="shared" si="14"/>
        <v>0</v>
      </c>
      <c r="W31" s="220" t="e">
        <f t="shared" si="15"/>
        <v>#DIV/0!</v>
      </c>
      <c r="X31" s="258"/>
    </row>
    <row r="32" spans="1:24" ht="20.25" customHeight="1">
      <c r="A32" s="215" t="s">
        <v>102</v>
      </c>
      <c r="B32" s="216" t="s">
        <v>844</v>
      </c>
      <c r="C32" s="215" t="s">
        <v>830</v>
      </c>
      <c r="D32" s="227">
        <f>D33+D70+D91+D95</f>
        <v>141.91552863599998</v>
      </c>
      <c r="E32" s="227">
        <f>E33+E92+E98+E104</f>
        <v>0</v>
      </c>
      <c r="F32" s="227">
        <f>F33+F92+F98+F104</f>
        <v>0</v>
      </c>
      <c r="G32" s="221">
        <f>G33+G70+G91</f>
        <v>141.91552863599998</v>
      </c>
      <c r="H32" s="227">
        <f>H33+H92+H98+H104</f>
        <v>0</v>
      </c>
      <c r="I32" s="225">
        <f>I33+I70+I91</f>
        <v>52.958875212000009</v>
      </c>
      <c r="J32" s="227">
        <f>J33+J92+J98+J104</f>
        <v>0</v>
      </c>
      <c r="K32" s="227">
        <f>K33+K92+K98+K104</f>
        <v>0</v>
      </c>
      <c r="L32" s="227">
        <f>L33+L70+L91</f>
        <v>52.958875212000009</v>
      </c>
      <c r="M32" s="227">
        <f>M33+M92+M98+M104</f>
        <v>0</v>
      </c>
      <c r="N32" s="219">
        <f t="shared" si="7"/>
        <v>-88.956653423999967</v>
      </c>
      <c r="O32" s="220">
        <f t="shared" si="19"/>
        <v>37.317181369090733</v>
      </c>
      <c r="P32" s="219">
        <f t="shared" si="8"/>
        <v>0</v>
      </c>
      <c r="Q32" s="220" t="e">
        <f t="shared" si="9"/>
        <v>#DIV/0!</v>
      </c>
      <c r="R32" s="219">
        <f t="shared" si="10"/>
        <v>0</v>
      </c>
      <c r="S32" s="220" t="e">
        <f t="shared" si="11"/>
        <v>#DIV/0!</v>
      </c>
      <c r="T32" s="219">
        <f t="shared" si="12"/>
        <v>-88.956653423999967</v>
      </c>
      <c r="U32" s="220">
        <f t="shared" si="13"/>
        <v>37.317181369090733</v>
      </c>
      <c r="V32" s="219">
        <f t="shared" si="14"/>
        <v>0</v>
      </c>
      <c r="W32" s="220" t="e">
        <f t="shared" si="15"/>
        <v>#DIV/0!</v>
      </c>
      <c r="X32" s="258"/>
    </row>
    <row r="33" spans="1:24" ht="33.75" customHeight="1">
      <c r="A33" s="215" t="s">
        <v>103</v>
      </c>
      <c r="B33" s="216" t="s">
        <v>845</v>
      </c>
      <c r="C33" s="215" t="s">
        <v>830</v>
      </c>
      <c r="D33" s="227">
        <f>D34+D68</f>
        <v>59.871170399999976</v>
      </c>
      <c r="E33" s="227">
        <f>E34+E69</f>
        <v>0</v>
      </c>
      <c r="F33" s="227">
        <f>F34+F69</f>
        <v>0</v>
      </c>
      <c r="G33" s="221">
        <f>G34+G68</f>
        <v>59.871170399999976</v>
      </c>
      <c r="H33" s="227">
        <f>H34+H69</f>
        <v>0</v>
      </c>
      <c r="I33" s="225">
        <f>I34+I69</f>
        <v>26.18808012400001</v>
      </c>
      <c r="J33" s="227">
        <f>J34+J69</f>
        <v>0</v>
      </c>
      <c r="K33" s="227">
        <f>K34+K69</f>
        <v>0</v>
      </c>
      <c r="L33" s="225">
        <f>L34+L68</f>
        <v>26.18808012400001</v>
      </c>
      <c r="M33" s="227">
        <f>M34+M69</f>
        <v>0</v>
      </c>
      <c r="N33" s="219">
        <f t="shared" si="7"/>
        <v>-33.683090275999966</v>
      </c>
      <c r="O33" s="220">
        <f t="shared" si="19"/>
        <v>43.740718527860984</v>
      </c>
      <c r="P33" s="219">
        <f t="shared" si="8"/>
        <v>0</v>
      </c>
      <c r="Q33" s="220" t="e">
        <f t="shared" si="9"/>
        <v>#DIV/0!</v>
      </c>
      <c r="R33" s="219">
        <f t="shared" si="10"/>
        <v>0</v>
      </c>
      <c r="S33" s="220" t="e">
        <f t="shared" si="11"/>
        <v>#DIV/0!</v>
      </c>
      <c r="T33" s="219">
        <f t="shared" si="12"/>
        <v>-33.683090275999966</v>
      </c>
      <c r="U33" s="220">
        <f t="shared" si="13"/>
        <v>43.740718527860984</v>
      </c>
      <c r="V33" s="219">
        <f t="shared" si="14"/>
        <v>0</v>
      </c>
      <c r="W33" s="220" t="e">
        <f t="shared" si="15"/>
        <v>#DIV/0!</v>
      </c>
      <c r="X33" s="258"/>
    </row>
    <row r="34" spans="1:24" ht="21.75" customHeight="1">
      <c r="A34" s="230" t="s">
        <v>104</v>
      </c>
      <c r="B34" s="230" t="s">
        <v>846</v>
      </c>
      <c r="C34" s="215" t="s">
        <v>830</v>
      </c>
      <c r="D34" s="221">
        <f>SUM(D35:D66)</f>
        <v>58.263170399999979</v>
      </c>
      <c r="E34" s="221">
        <f t="shared" ref="E34:M34" si="30">SUM(E35:E66)</f>
        <v>0</v>
      </c>
      <c r="F34" s="221">
        <f t="shared" si="30"/>
        <v>0</v>
      </c>
      <c r="G34" s="221">
        <f>SUM(G35:G66)</f>
        <v>58.263170399999979</v>
      </c>
      <c r="H34" s="221">
        <f t="shared" si="30"/>
        <v>0</v>
      </c>
      <c r="I34" s="221">
        <f>SUM(I35:I67)</f>
        <v>24.838080124000008</v>
      </c>
      <c r="J34" s="221">
        <f>SUM(J35:J66)</f>
        <v>0</v>
      </c>
      <c r="K34" s="221">
        <f t="shared" si="30"/>
        <v>0</v>
      </c>
      <c r="L34" s="221">
        <f>SUM(L35:L67)</f>
        <v>24.838080124000008</v>
      </c>
      <c r="M34" s="221">
        <f t="shared" si="30"/>
        <v>0</v>
      </c>
      <c r="N34" s="219">
        <f>P34+R34+T34+V34</f>
        <v>-33.42509027599997</v>
      </c>
      <c r="O34" s="220">
        <f t="shared" si="19"/>
        <v>42.630842011302597</v>
      </c>
      <c r="P34" s="219">
        <f>J34-E34</f>
        <v>0</v>
      </c>
      <c r="Q34" s="220" t="e">
        <f t="shared" si="9"/>
        <v>#DIV/0!</v>
      </c>
      <c r="R34" s="219">
        <f t="shared" si="10"/>
        <v>0</v>
      </c>
      <c r="S34" s="220" t="e">
        <f t="shared" si="11"/>
        <v>#DIV/0!</v>
      </c>
      <c r="T34" s="219">
        <f t="shared" si="12"/>
        <v>-33.42509027599997</v>
      </c>
      <c r="U34" s="220">
        <f t="shared" si="13"/>
        <v>42.630842011302597</v>
      </c>
      <c r="V34" s="219">
        <f t="shared" si="14"/>
        <v>0</v>
      </c>
      <c r="W34" s="220" t="e">
        <f t="shared" si="15"/>
        <v>#DIV/0!</v>
      </c>
      <c r="X34" s="258"/>
    </row>
    <row r="35" spans="1:24" ht="21.75" customHeight="1">
      <c r="A35" s="251" t="s">
        <v>719</v>
      </c>
      <c r="B35" s="270" t="s">
        <v>1003</v>
      </c>
      <c r="C35" s="264" t="s">
        <v>1004</v>
      </c>
      <c r="D35" s="234">
        <f t="shared" ref="D35:D41" si="31">E35+F35+G35+H35</f>
        <v>10.799999999999999</v>
      </c>
      <c r="E35" s="233">
        <v>0</v>
      </c>
      <c r="F35" s="233">
        <v>0</v>
      </c>
      <c r="G35" s="233">
        <v>10.799999999999999</v>
      </c>
      <c r="H35" s="233">
        <v>0</v>
      </c>
      <c r="I35" s="234">
        <f t="shared" ref="I35:I41" si="32">J35+K35+L35+M35</f>
        <v>0</v>
      </c>
      <c r="J35" s="233">
        <v>0</v>
      </c>
      <c r="K35" s="233">
        <v>0</v>
      </c>
      <c r="L35" s="233">
        <v>0</v>
      </c>
      <c r="M35" s="233">
        <v>0</v>
      </c>
      <c r="N35" s="219">
        <f t="shared" ref="N35:N41" si="33">P35+R35+T35+V35</f>
        <v>-10.799999999999999</v>
      </c>
      <c r="O35" s="220">
        <f t="shared" ref="O35:O41" si="34">I35/D35*100</f>
        <v>0</v>
      </c>
      <c r="P35" s="219">
        <f t="shared" ref="P35:P41" si="35">J35-E35</f>
        <v>0</v>
      </c>
      <c r="Q35" s="220" t="e">
        <f t="shared" ref="Q35:Q41" si="36">J35/E35*100</f>
        <v>#DIV/0!</v>
      </c>
      <c r="R35" s="219">
        <f t="shared" ref="R35:R41" si="37">K35-F35</f>
        <v>0</v>
      </c>
      <c r="S35" s="220" t="e">
        <f t="shared" ref="S35:S41" si="38">K35/F35*100</f>
        <v>#DIV/0!</v>
      </c>
      <c r="T35" s="219">
        <f t="shared" ref="T35:T41" si="39">L35-G35</f>
        <v>-10.799999999999999</v>
      </c>
      <c r="U35" s="220">
        <f t="shared" ref="U35:U41" si="40">L35/G35*100</f>
        <v>0</v>
      </c>
      <c r="V35" s="219">
        <f t="shared" ref="V35:V41" si="41">M35-H35</f>
        <v>0</v>
      </c>
      <c r="W35" s="220" t="e">
        <f t="shared" ref="W35:W41" si="42">M35/H35*100</f>
        <v>#DIV/0!</v>
      </c>
      <c r="X35" s="258"/>
    </row>
    <row r="36" spans="1:24" ht="36" customHeight="1">
      <c r="A36" s="251" t="s">
        <v>720</v>
      </c>
      <c r="B36" s="270" t="s">
        <v>1005</v>
      </c>
      <c r="C36" s="264" t="s">
        <v>1006</v>
      </c>
      <c r="D36" s="234">
        <f t="shared" si="31"/>
        <v>5.3214936000000002</v>
      </c>
      <c r="E36" s="233">
        <v>0</v>
      </c>
      <c r="F36" s="233">
        <v>0</v>
      </c>
      <c r="G36" s="233">
        <v>5.3214936000000002</v>
      </c>
      <c r="H36" s="233">
        <v>0</v>
      </c>
      <c r="I36" s="234">
        <f t="shared" si="32"/>
        <v>0</v>
      </c>
      <c r="J36" s="233">
        <v>0</v>
      </c>
      <c r="K36" s="233">
        <v>0</v>
      </c>
      <c r="L36" s="233">
        <v>0</v>
      </c>
      <c r="M36" s="233">
        <v>0</v>
      </c>
      <c r="N36" s="219">
        <f t="shared" si="33"/>
        <v>-5.3214936000000002</v>
      </c>
      <c r="O36" s="220">
        <f t="shared" si="34"/>
        <v>0</v>
      </c>
      <c r="P36" s="219">
        <f t="shared" si="35"/>
        <v>0</v>
      </c>
      <c r="Q36" s="220" t="e">
        <f t="shared" si="36"/>
        <v>#DIV/0!</v>
      </c>
      <c r="R36" s="219">
        <f t="shared" si="37"/>
        <v>0</v>
      </c>
      <c r="S36" s="220" t="e">
        <f t="shared" si="38"/>
        <v>#DIV/0!</v>
      </c>
      <c r="T36" s="219">
        <f t="shared" si="39"/>
        <v>-5.3214936000000002</v>
      </c>
      <c r="U36" s="220">
        <f t="shared" si="40"/>
        <v>0</v>
      </c>
      <c r="V36" s="219">
        <f t="shared" si="41"/>
        <v>0</v>
      </c>
      <c r="W36" s="220" t="e">
        <f t="shared" si="42"/>
        <v>#DIV/0!</v>
      </c>
      <c r="X36" s="258"/>
    </row>
    <row r="37" spans="1:24" ht="21.75" customHeight="1">
      <c r="A37" s="251" t="s">
        <v>721</v>
      </c>
      <c r="B37" s="270" t="s">
        <v>1007</v>
      </c>
      <c r="C37" s="264" t="s">
        <v>1008</v>
      </c>
      <c r="D37" s="234">
        <f t="shared" si="31"/>
        <v>3.0414096000000002</v>
      </c>
      <c r="E37" s="233">
        <v>0</v>
      </c>
      <c r="F37" s="233">
        <v>0</v>
      </c>
      <c r="G37" s="233">
        <v>3.0414096000000002</v>
      </c>
      <c r="H37" s="233">
        <v>0</v>
      </c>
      <c r="I37" s="234">
        <f t="shared" si="32"/>
        <v>0</v>
      </c>
      <c r="J37" s="233">
        <v>0</v>
      </c>
      <c r="K37" s="233">
        <v>0</v>
      </c>
      <c r="L37" s="233">
        <v>0</v>
      </c>
      <c r="M37" s="233">
        <v>0</v>
      </c>
      <c r="N37" s="219">
        <f t="shared" si="33"/>
        <v>-3.0414096000000002</v>
      </c>
      <c r="O37" s="220">
        <f t="shared" si="34"/>
        <v>0</v>
      </c>
      <c r="P37" s="219">
        <f t="shared" si="35"/>
        <v>0</v>
      </c>
      <c r="Q37" s="220" t="e">
        <f t="shared" si="36"/>
        <v>#DIV/0!</v>
      </c>
      <c r="R37" s="219">
        <f t="shared" si="37"/>
        <v>0</v>
      </c>
      <c r="S37" s="220" t="e">
        <f t="shared" si="38"/>
        <v>#DIV/0!</v>
      </c>
      <c r="T37" s="219">
        <f t="shared" si="39"/>
        <v>-3.0414096000000002</v>
      </c>
      <c r="U37" s="220">
        <f t="shared" si="40"/>
        <v>0</v>
      </c>
      <c r="V37" s="219">
        <f t="shared" si="41"/>
        <v>0</v>
      </c>
      <c r="W37" s="220" t="e">
        <f t="shared" si="42"/>
        <v>#DIV/0!</v>
      </c>
      <c r="X37" s="258"/>
    </row>
    <row r="38" spans="1:24" ht="21.75" customHeight="1">
      <c r="A38" s="251" t="s">
        <v>990</v>
      </c>
      <c r="B38" s="270" t="s">
        <v>1009</v>
      </c>
      <c r="C38" s="264" t="s">
        <v>1010</v>
      </c>
      <c r="D38" s="234">
        <f t="shared" si="31"/>
        <v>3.3767963999999999</v>
      </c>
      <c r="E38" s="233">
        <v>0</v>
      </c>
      <c r="F38" s="233">
        <v>0</v>
      </c>
      <c r="G38" s="233">
        <v>3.3767963999999999</v>
      </c>
      <c r="H38" s="233">
        <v>0</v>
      </c>
      <c r="I38" s="234">
        <f t="shared" si="32"/>
        <v>0</v>
      </c>
      <c r="J38" s="233">
        <v>0</v>
      </c>
      <c r="K38" s="233">
        <v>0</v>
      </c>
      <c r="L38" s="233">
        <v>0</v>
      </c>
      <c r="M38" s="233">
        <v>0</v>
      </c>
      <c r="N38" s="219">
        <f t="shared" si="33"/>
        <v>-3.3767963999999999</v>
      </c>
      <c r="O38" s="220">
        <f t="shared" si="34"/>
        <v>0</v>
      </c>
      <c r="P38" s="219">
        <f t="shared" si="35"/>
        <v>0</v>
      </c>
      <c r="Q38" s="220" t="e">
        <f t="shared" si="36"/>
        <v>#DIV/0!</v>
      </c>
      <c r="R38" s="219">
        <f t="shared" si="37"/>
        <v>0</v>
      </c>
      <c r="S38" s="220" t="e">
        <f t="shared" si="38"/>
        <v>#DIV/0!</v>
      </c>
      <c r="T38" s="219">
        <f t="shared" si="39"/>
        <v>-3.3767963999999999</v>
      </c>
      <c r="U38" s="220">
        <f t="shared" si="40"/>
        <v>0</v>
      </c>
      <c r="V38" s="219">
        <f t="shared" si="41"/>
        <v>0</v>
      </c>
      <c r="W38" s="220" t="e">
        <f t="shared" si="42"/>
        <v>#DIV/0!</v>
      </c>
      <c r="X38" s="258"/>
    </row>
    <row r="39" spans="1:24" ht="21.75" customHeight="1">
      <c r="A39" s="251" t="s">
        <v>858</v>
      </c>
      <c r="B39" s="270" t="s">
        <v>1011</v>
      </c>
      <c r="C39" s="264" t="s">
        <v>1012</v>
      </c>
      <c r="D39" s="234">
        <f t="shared" si="31"/>
        <v>1.0529592000000001</v>
      </c>
      <c r="E39" s="233">
        <v>0</v>
      </c>
      <c r="F39" s="233">
        <v>0</v>
      </c>
      <c r="G39" s="233">
        <v>1.0529592000000001</v>
      </c>
      <c r="H39" s="233">
        <v>0</v>
      </c>
      <c r="I39" s="234">
        <f t="shared" si="32"/>
        <v>0</v>
      </c>
      <c r="J39" s="233">
        <v>0</v>
      </c>
      <c r="K39" s="233">
        <v>0</v>
      </c>
      <c r="L39" s="233">
        <v>0</v>
      </c>
      <c r="M39" s="233">
        <v>0</v>
      </c>
      <c r="N39" s="219">
        <f t="shared" si="33"/>
        <v>-1.0529592000000001</v>
      </c>
      <c r="O39" s="220">
        <f t="shared" si="34"/>
        <v>0</v>
      </c>
      <c r="P39" s="219">
        <f t="shared" si="35"/>
        <v>0</v>
      </c>
      <c r="Q39" s="220" t="e">
        <f t="shared" si="36"/>
        <v>#DIV/0!</v>
      </c>
      <c r="R39" s="219">
        <f t="shared" si="37"/>
        <v>0</v>
      </c>
      <c r="S39" s="220" t="e">
        <f t="shared" si="38"/>
        <v>#DIV/0!</v>
      </c>
      <c r="T39" s="219">
        <f t="shared" si="39"/>
        <v>-1.0529592000000001</v>
      </c>
      <c r="U39" s="220">
        <f t="shared" si="40"/>
        <v>0</v>
      </c>
      <c r="V39" s="219">
        <f t="shared" si="41"/>
        <v>0</v>
      </c>
      <c r="W39" s="220" t="e">
        <f t="shared" si="42"/>
        <v>#DIV/0!</v>
      </c>
      <c r="X39" s="258"/>
    </row>
    <row r="40" spans="1:24" ht="28.5" customHeight="1">
      <c r="A40" s="251" t="s">
        <v>861</v>
      </c>
      <c r="B40" s="270" t="s">
        <v>1013</v>
      </c>
      <c r="C40" s="264" t="s">
        <v>1014</v>
      </c>
      <c r="D40" s="234">
        <f t="shared" si="31"/>
        <v>10.043634000000003</v>
      </c>
      <c r="E40" s="233">
        <v>0</v>
      </c>
      <c r="F40" s="233">
        <v>0</v>
      </c>
      <c r="G40" s="233">
        <v>10.043634000000003</v>
      </c>
      <c r="H40" s="233">
        <v>0</v>
      </c>
      <c r="I40" s="234">
        <f t="shared" si="32"/>
        <v>0</v>
      </c>
      <c r="J40" s="233">
        <v>0</v>
      </c>
      <c r="K40" s="233">
        <v>0</v>
      </c>
      <c r="L40" s="233">
        <v>0</v>
      </c>
      <c r="M40" s="233">
        <v>0</v>
      </c>
      <c r="N40" s="219">
        <f t="shared" si="33"/>
        <v>-10.043634000000003</v>
      </c>
      <c r="O40" s="220">
        <f t="shared" si="34"/>
        <v>0</v>
      </c>
      <c r="P40" s="219">
        <f t="shared" si="35"/>
        <v>0</v>
      </c>
      <c r="Q40" s="220" t="e">
        <f t="shared" si="36"/>
        <v>#DIV/0!</v>
      </c>
      <c r="R40" s="219">
        <f t="shared" si="37"/>
        <v>0</v>
      </c>
      <c r="S40" s="220" t="e">
        <f t="shared" si="38"/>
        <v>#DIV/0!</v>
      </c>
      <c r="T40" s="219">
        <f t="shared" si="39"/>
        <v>-10.043634000000003</v>
      </c>
      <c r="U40" s="220">
        <f t="shared" si="40"/>
        <v>0</v>
      </c>
      <c r="V40" s="219">
        <f t="shared" si="41"/>
        <v>0</v>
      </c>
      <c r="W40" s="220" t="e">
        <f t="shared" si="42"/>
        <v>#DIV/0!</v>
      </c>
      <c r="X40" s="258"/>
    </row>
    <row r="41" spans="1:24" ht="21.75" customHeight="1">
      <c r="A41" s="251" t="s">
        <v>864</v>
      </c>
      <c r="B41" s="270" t="s">
        <v>1015</v>
      </c>
      <c r="C41" s="264" t="s">
        <v>1016</v>
      </c>
      <c r="D41" s="234">
        <f t="shared" si="31"/>
        <v>2.6891999999999996</v>
      </c>
      <c r="E41" s="233">
        <v>0</v>
      </c>
      <c r="F41" s="233">
        <v>0</v>
      </c>
      <c r="G41" s="233">
        <v>2.6891999999999996</v>
      </c>
      <c r="H41" s="233">
        <v>0</v>
      </c>
      <c r="I41" s="234">
        <f t="shared" si="32"/>
        <v>0</v>
      </c>
      <c r="J41" s="233">
        <v>0</v>
      </c>
      <c r="K41" s="233">
        <v>0</v>
      </c>
      <c r="L41" s="233">
        <v>0</v>
      </c>
      <c r="M41" s="233">
        <v>0</v>
      </c>
      <c r="N41" s="219">
        <f t="shared" si="33"/>
        <v>-2.6891999999999996</v>
      </c>
      <c r="O41" s="220">
        <f t="shared" si="34"/>
        <v>0</v>
      </c>
      <c r="P41" s="219">
        <f t="shared" si="35"/>
        <v>0</v>
      </c>
      <c r="Q41" s="220" t="e">
        <f t="shared" si="36"/>
        <v>#DIV/0!</v>
      </c>
      <c r="R41" s="219">
        <f t="shared" si="37"/>
        <v>0</v>
      </c>
      <c r="S41" s="220" t="e">
        <f t="shared" si="38"/>
        <v>#DIV/0!</v>
      </c>
      <c r="T41" s="219">
        <f t="shared" si="39"/>
        <v>-2.6891999999999996</v>
      </c>
      <c r="U41" s="220">
        <f t="shared" si="40"/>
        <v>0</v>
      </c>
      <c r="V41" s="219">
        <f t="shared" si="41"/>
        <v>0</v>
      </c>
      <c r="W41" s="220" t="e">
        <f t="shared" si="42"/>
        <v>#DIV/0!</v>
      </c>
      <c r="X41" s="258"/>
    </row>
    <row r="42" spans="1:24" ht="23.25" customHeight="1">
      <c r="A42" s="251" t="s">
        <v>867</v>
      </c>
      <c r="B42" s="260" t="s">
        <v>856</v>
      </c>
      <c r="C42" s="228" t="s">
        <v>857</v>
      </c>
      <c r="D42" s="234">
        <f>E42+F42+G42+H42</f>
        <v>0</v>
      </c>
      <c r="E42" s="255">
        <v>0</v>
      </c>
      <c r="F42" s="255">
        <v>0</v>
      </c>
      <c r="G42" s="233">
        <v>0</v>
      </c>
      <c r="H42" s="256">
        <v>0</v>
      </c>
      <c r="I42" s="234">
        <f t="shared" ref="I42:I47" si="43">J42+K42+L42+M42</f>
        <v>2.3325983999999997</v>
      </c>
      <c r="J42" s="233">
        <v>0</v>
      </c>
      <c r="K42" s="233">
        <v>0</v>
      </c>
      <c r="L42" s="233">
        <v>2.3325983999999997</v>
      </c>
      <c r="M42" s="233">
        <v>0</v>
      </c>
      <c r="N42" s="219">
        <f>P42+R42+T42+V42</f>
        <v>2.3325983999999997</v>
      </c>
      <c r="O42" s="220" t="e">
        <f t="shared" si="19"/>
        <v>#DIV/0!</v>
      </c>
      <c r="P42" s="219">
        <f t="shared" si="8"/>
        <v>0</v>
      </c>
      <c r="Q42" s="220" t="e">
        <f t="shared" si="9"/>
        <v>#DIV/0!</v>
      </c>
      <c r="R42" s="219">
        <f t="shared" si="10"/>
        <v>0</v>
      </c>
      <c r="S42" s="220" t="e">
        <f t="shared" si="11"/>
        <v>#DIV/0!</v>
      </c>
      <c r="T42" s="219">
        <f t="shared" si="12"/>
        <v>2.3325983999999997</v>
      </c>
      <c r="U42" s="220" t="e">
        <f t="shared" si="13"/>
        <v>#DIV/0!</v>
      </c>
      <c r="V42" s="219">
        <f t="shared" si="14"/>
        <v>0</v>
      </c>
      <c r="W42" s="220" t="e">
        <f t="shared" si="15"/>
        <v>#DIV/0!</v>
      </c>
      <c r="X42" s="258" t="s">
        <v>1060</v>
      </c>
    </row>
    <row r="43" spans="1:24" ht="23.25" customHeight="1">
      <c r="A43" s="251" t="s">
        <v>870</v>
      </c>
      <c r="B43" s="260" t="s">
        <v>983</v>
      </c>
      <c r="C43" s="262" t="s">
        <v>857</v>
      </c>
      <c r="D43" s="234">
        <f t="shared" ref="D43:D47" si="44">E43+F43+G43+H43</f>
        <v>3.2021051999999997</v>
      </c>
      <c r="E43" s="255">
        <v>0</v>
      </c>
      <c r="F43" s="255">
        <v>0</v>
      </c>
      <c r="G43" s="233">
        <v>3.2021051999999997</v>
      </c>
      <c r="H43" s="256">
        <v>0</v>
      </c>
      <c r="I43" s="234">
        <f t="shared" si="43"/>
        <v>3.202104999999996</v>
      </c>
      <c r="J43" s="233">
        <v>0</v>
      </c>
      <c r="K43" s="233">
        <v>0</v>
      </c>
      <c r="L43" s="233">
        <v>3.202104999999996</v>
      </c>
      <c r="M43" s="233">
        <v>0</v>
      </c>
      <c r="N43" s="219">
        <f t="shared" ref="N43:N46" si="45">P43+R43+T43+V43</f>
        <v>-2.0000000366948711E-7</v>
      </c>
      <c r="O43" s="220">
        <f>I43/D43*100</f>
        <v>99.9999937541089</v>
      </c>
      <c r="P43" s="219">
        <f t="shared" ref="P43:P46" si="46">J43-E43</f>
        <v>0</v>
      </c>
      <c r="Q43" s="220" t="e">
        <f t="shared" ref="Q43:Q46" si="47">J43/E43*100</f>
        <v>#DIV/0!</v>
      </c>
      <c r="R43" s="219">
        <f t="shared" ref="R43:R46" si="48">K43-F43</f>
        <v>0</v>
      </c>
      <c r="S43" s="220" t="e">
        <f t="shared" ref="S43:S46" si="49">K43/F43*100</f>
        <v>#DIV/0!</v>
      </c>
      <c r="T43" s="219">
        <f t="shared" ref="T43:T46" si="50">L43-G43</f>
        <v>-2.0000000366948711E-7</v>
      </c>
      <c r="U43" s="220">
        <f t="shared" ref="U43:U46" si="51">L43/G43*100</f>
        <v>99.9999937541089</v>
      </c>
      <c r="V43" s="219">
        <f t="shared" ref="V43:V46" si="52">M43-H43</f>
        <v>0</v>
      </c>
      <c r="W43" s="220" t="e">
        <f t="shared" ref="W43:W46" si="53">M43/H43*100</f>
        <v>#DIV/0!</v>
      </c>
      <c r="X43" s="258"/>
    </row>
    <row r="44" spans="1:24" ht="23.25" customHeight="1">
      <c r="A44" s="251" t="s">
        <v>873</v>
      </c>
      <c r="B44" s="260" t="s">
        <v>984</v>
      </c>
      <c r="C44" s="262" t="s">
        <v>985</v>
      </c>
      <c r="D44" s="234">
        <f t="shared" si="44"/>
        <v>2.4682764000000001</v>
      </c>
      <c r="E44" s="255">
        <v>0</v>
      </c>
      <c r="F44" s="255">
        <v>0</v>
      </c>
      <c r="G44" s="233">
        <v>2.4682764000000001</v>
      </c>
      <c r="H44" s="256">
        <v>0</v>
      </c>
      <c r="I44" s="234">
        <f t="shared" si="43"/>
        <v>2.4682764000000001</v>
      </c>
      <c r="J44" s="233">
        <v>0</v>
      </c>
      <c r="K44" s="233">
        <v>0</v>
      </c>
      <c r="L44" s="233">
        <v>2.4682764000000001</v>
      </c>
      <c r="M44" s="233">
        <v>0</v>
      </c>
      <c r="N44" s="219">
        <f t="shared" si="45"/>
        <v>0</v>
      </c>
      <c r="O44" s="220">
        <f t="shared" ref="O44:O46" si="54">I44/D44*100</f>
        <v>100</v>
      </c>
      <c r="P44" s="219">
        <f t="shared" si="46"/>
        <v>0</v>
      </c>
      <c r="Q44" s="220" t="e">
        <f t="shared" si="47"/>
        <v>#DIV/0!</v>
      </c>
      <c r="R44" s="219">
        <f t="shared" si="48"/>
        <v>0</v>
      </c>
      <c r="S44" s="220" t="e">
        <f t="shared" si="49"/>
        <v>#DIV/0!</v>
      </c>
      <c r="T44" s="219">
        <f t="shared" si="50"/>
        <v>0</v>
      </c>
      <c r="U44" s="220">
        <f t="shared" si="51"/>
        <v>100</v>
      </c>
      <c r="V44" s="219">
        <f t="shared" si="52"/>
        <v>0</v>
      </c>
      <c r="W44" s="220" t="e">
        <f t="shared" si="53"/>
        <v>#DIV/0!</v>
      </c>
      <c r="X44" s="258"/>
    </row>
    <row r="45" spans="1:24" ht="23.25" customHeight="1">
      <c r="A45" s="251" t="s">
        <v>876</v>
      </c>
      <c r="B45" s="260" t="s">
        <v>986</v>
      </c>
      <c r="C45" s="262" t="s">
        <v>987</v>
      </c>
      <c r="D45" s="234">
        <f t="shared" si="44"/>
        <v>2.6484815999999998</v>
      </c>
      <c r="E45" s="255">
        <v>0</v>
      </c>
      <c r="F45" s="255">
        <v>0</v>
      </c>
      <c r="G45" s="233">
        <v>2.6484815999999998</v>
      </c>
      <c r="H45" s="256">
        <v>0</v>
      </c>
      <c r="I45" s="234">
        <f t="shared" si="43"/>
        <v>2.6484815999999998</v>
      </c>
      <c r="J45" s="233">
        <v>0</v>
      </c>
      <c r="K45" s="233">
        <v>0</v>
      </c>
      <c r="L45" s="233">
        <v>2.6484815999999998</v>
      </c>
      <c r="M45" s="233">
        <v>0</v>
      </c>
      <c r="N45" s="219">
        <f t="shared" si="45"/>
        <v>0</v>
      </c>
      <c r="O45" s="220">
        <f t="shared" si="54"/>
        <v>100</v>
      </c>
      <c r="P45" s="219">
        <f t="shared" si="46"/>
        <v>0</v>
      </c>
      <c r="Q45" s="220" t="e">
        <f t="shared" si="47"/>
        <v>#DIV/0!</v>
      </c>
      <c r="R45" s="219">
        <f t="shared" si="48"/>
        <v>0</v>
      </c>
      <c r="S45" s="220" t="e">
        <f t="shared" si="49"/>
        <v>#DIV/0!</v>
      </c>
      <c r="T45" s="219">
        <f t="shared" si="50"/>
        <v>0</v>
      </c>
      <c r="U45" s="220">
        <f t="shared" si="51"/>
        <v>100</v>
      </c>
      <c r="V45" s="219">
        <f t="shared" si="52"/>
        <v>0</v>
      </c>
      <c r="W45" s="220" t="e">
        <f t="shared" si="53"/>
        <v>#DIV/0!</v>
      </c>
      <c r="X45" s="258"/>
    </row>
    <row r="46" spans="1:24" ht="30.75" customHeight="1">
      <c r="A46" s="251" t="s">
        <v>879</v>
      </c>
      <c r="B46" s="260" t="s">
        <v>988</v>
      </c>
      <c r="C46" s="262" t="s">
        <v>989</v>
      </c>
      <c r="D46" s="234">
        <f t="shared" si="44"/>
        <v>2.6215464000000002</v>
      </c>
      <c r="E46" s="255">
        <v>0</v>
      </c>
      <c r="F46" s="255">
        <v>0</v>
      </c>
      <c r="G46" s="233">
        <v>2.6215464000000002</v>
      </c>
      <c r="H46" s="256">
        <v>0</v>
      </c>
      <c r="I46" s="234">
        <f t="shared" si="43"/>
        <v>2.7472334600000039</v>
      </c>
      <c r="J46" s="233">
        <v>0</v>
      </c>
      <c r="K46" s="233">
        <v>0</v>
      </c>
      <c r="L46" s="233">
        <v>2.7472334600000039</v>
      </c>
      <c r="M46" s="233">
        <v>0</v>
      </c>
      <c r="N46" s="219">
        <f t="shared" si="45"/>
        <v>0.12568706000000374</v>
      </c>
      <c r="O46" s="220">
        <f t="shared" si="54"/>
        <v>104.79438624469908</v>
      </c>
      <c r="P46" s="219">
        <f t="shared" si="46"/>
        <v>0</v>
      </c>
      <c r="Q46" s="220" t="e">
        <f t="shared" si="47"/>
        <v>#DIV/0!</v>
      </c>
      <c r="R46" s="219">
        <f t="shared" si="48"/>
        <v>0</v>
      </c>
      <c r="S46" s="220" t="e">
        <f t="shared" si="49"/>
        <v>#DIV/0!</v>
      </c>
      <c r="T46" s="219">
        <f t="shared" si="50"/>
        <v>0.12568706000000374</v>
      </c>
      <c r="U46" s="220">
        <f t="shared" si="51"/>
        <v>104.79438624469908</v>
      </c>
      <c r="V46" s="219">
        <f t="shared" si="52"/>
        <v>0</v>
      </c>
      <c r="W46" s="220" t="e">
        <f t="shared" si="53"/>
        <v>#DIV/0!</v>
      </c>
      <c r="X46" s="258"/>
    </row>
    <row r="47" spans="1:24" ht="23.25" customHeight="1">
      <c r="A47" s="251" t="s">
        <v>882</v>
      </c>
      <c r="B47" s="244" t="s">
        <v>859</v>
      </c>
      <c r="C47" s="245" t="s">
        <v>860</v>
      </c>
      <c r="D47" s="234">
        <f t="shared" si="44"/>
        <v>1.2</v>
      </c>
      <c r="E47" s="234">
        <v>0</v>
      </c>
      <c r="F47" s="234">
        <v>0</v>
      </c>
      <c r="G47" s="233">
        <v>1.2</v>
      </c>
      <c r="H47" s="234">
        <v>0</v>
      </c>
      <c r="I47" s="234">
        <f t="shared" si="43"/>
        <v>1.2969999999999999</v>
      </c>
      <c r="J47" s="234">
        <v>0</v>
      </c>
      <c r="K47" s="234">
        <v>0</v>
      </c>
      <c r="L47" s="234">
        <v>1.2969999999999999</v>
      </c>
      <c r="M47" s="234">
        <v>0</v>
      </c>
      <c r="N47" s="219">
        <f t="shared" si="7"/>
        <v>9.6999999999999975E-2</v>
      </c>
      <c r="O47" s="220">
        <f t="shared" si="19"/>
        <v>108.08333333333333</v>
      </c>
      <c r="P47" s="219">
        <f t="shared" si="8"/>
        <v>0</v>
      </c>
      <c r="Q47" s="220" t="e">
        <f t="shared" si="9"/>
        <v>#DIV/0!</v>
      </c>
      <c r="R47" s="219">
        <f t="shared" si="10"/>
        <v>0</v>
      </c>
      <c r="S47" s="220" t="e">
        <f t="shared" si="11"/>
        <v>#DIV/0!</v>
      </c>
      <c r="T47" s="219">
        <f t="shared" si="12"/>
        <v>9.6999999999999975E-2</v>
      </c>
      <c r="U47" s="220">
        <f t="shared" si="13"/>
        <v>108.08333333333333</v>
      </c>
      <c r="V47" s="219">
        <f t="shared" si="14"/>
        <v>0</v>
      </c>
      <c r="W47" s="220" t="e">
        <f t="shared" si="15"/>
        <v>#DIV/0!</v>
      </c>
      <c r="X47" s="258" t="s">
        <v>1001</v>
      </c>
    </row>
    <row r="48" spans="1:24" ht="20.25" customHeight="1">
      <c r="A48" s="251" t="s">
        <v>885</v>
      </c>
      <c r="B48" s="207" t="s">
        <v>862</v>
      </c>
      <c r="C48" s="228" t="s">
        <v>863</v>
      </c>
      <c r="D48" s="234">
        <f t="shared" ref="D48:D66" si="55">E48+F48+G48+H48</f>
        <v>0.64375199999999999</v>
      </c>
      <c r="E48" s="233">
        <v>0</v>
      </c>
      <c r="F48" s="233">
        <v>0</v>
      </c>
      <c r="G48" s="233">
        <v>0.64375199999999999</v>
      </c>
      <c r="H48" s="233">
        <v>0</v>
      </c>
      <c r="I48" s="234">
        <f t="shared" ref="I48:I65" si="56">J48+K48+L48+M48</f>
        <v>0.62409706799999998</v>
      </c>
      <c r="J48" s="233">
        <v>0</v>
      </c>
      <c r="K48" s="233">
        <v>0</v>
      </c>
      <c r="L48" s="233">
        <v>0.62409706799999998</v>
      </c>
      <c r="M48" s="233">
        <v>0</v>
      </c>
      <c r="N48" s="219">
        <f t="shared" si="7"/>
        <v>-1.9654932000000014E-2</v>
      </c>
      <c r="O48" s="220">
        <f t="shared" si="19"/>
        <v>96.946816165231326</v>
      </c>
      <c r="P48" s="219">
        <f t="shared" si="8"/>
        <v>0</v>
      </c>
      <c r="Q48" s="220" t="e">
        <f t="shared" si="9"/>
        <v>#DIV/0!</v>
      </c>
      <c r="R48" s="219">
        <f t="shared" si="10"/>
        <v>0</v>
      </c>
      <c r="S48" s="220" t="e">
        <f t="shared" si="11"/>
        <v>#DIV/0!</v>
      </c>
      <c r="T48" s="219">
        <f t="shared" si="12"/>
        <v>-1.9654932000000014E-2</v>
      </c>
      <c r="U48" s="220">
        <f t="shared" si="13"/>
        <v>96.946816165231326</v>
      </c>
      <c r="V48" s="219">
        <f t="shared" si="14"/>
        <v>0</v>
      </c>
      <c r="W48" s="220" t="e">
        <f t="shared" si="15"/>
        <v>#DIV/0!</v>
      </c>
      <c r="X48" s="258"/>
    </row>
    <row r="49" spans="1:24" ht="19.5" customHeight="1">
      <c r="A49" s="251" t="s">
        <v>888</v>
      </c>
      <c r="B49" s="207" t="s">
        <v>865</v>
      </c>
      <c r="C49" s="228" t="s">
        <v>866</v>
      </c>
      <c r="D49" s="234">
        <f t="shared" si="55"/>
        <v>0.64375199999999999</v>
      </c>
      <c r="E49" s="233">
        <v>0</v>
      </c>
      <c r="F49" s="233">
        <v>0</v>
      </c>
      <c r="G49" s="233">
        <v>0.64375199999999999</v>
      </c>
      <c r="H49" s="233">
        <v>0</v>
      </c>
      <c r="I49" s="234">
        <f t="shared" si="56"/>
        <v>0.62409706799999998</v>
      </c>
      <c r="J49" s="233">
        <v>0</v>
      </c>
      <c r="K49" s="233">
        <v>0</v>
      </c>
      <c r="L49" s="233">
        <v>0.62409706799999998</v>
      </c>
      <c r="M49" s="233">
        <v>0</v>
      </c>
      <c r="N49" s="219">
        <f t="shared" si="7"/>
        <v>-1.9654932000000014E-2</v>
      </c>
      <c r="O49" s="220">
        <f t="shared" si="19"/>
        <v>96.946816165231326</v>
      </c>
      <c r="P49" s="219">
        <f t="shared" si="8"/>
        <v>0</v>
      </c>
      <c r="Q49" s="220" t="e">
        <f t="shared" si="9"/>
        <v>#DIV/0!</v>
      </c>
      <c r="R49" s="219">
        <f t="shared" si="10"/>
        <v>0</v>
      </c>
      <c r="S49" s="220" t="e">
        <f t="shared" si="11"/>
        <v>#DIV/0!</v>
      </c>
      <c r="T49" s="219">
        <f t="shared" si="12"/>
        <v>-1.9654932000000014E-2</v>
      </c>
      <c r="U49" s="220">
        <f t="shared" si="13"/>
        <v>96.946816165231326</v>
      </c>
      <c r="V49" s="219">
        <f t="shared" si="14"/>
        <v>0</v>
      </c>
      <c r="W49" s="220" t="e">
        <f t="shared" si="15"/>
        <v>#DIV/0!</v>
      </c>
      <c r="X49" s="258"/>
    </row>
    <row r="50" spans="1:24" ht="24" customHeight="1">
      <c r="A50" s="251" t="s">
        <v>891</v>
      </c>
      <c r="B50" s="207" t="s">
        <v>868</v>
      </c>
      <c r="C50" s="228" t="s">
        <v>869</v>
      </c>
      <c r="D50" s="234">
        <f t="shared" si="55"/>
        <v>0.64375199999999999</v>
      </c>
      <c r="E50" s="233">
        <v>0</v>
      </c>
      <c r="F50" s="233">
        <v>0</v>
      </c>
      <c r="G50" s="233">
        <v>0.64375199999999999</v>
      </c>
      <c r="H50" s="233">
        <v>0</v>
      </c>
      <c r="I50" s="234">
        <f t="shared" si="56"/>
        <v>0.61576629599999999</v>
      </c>
      <c r="J50" s="233">
        <v>0</v>
      </c>
      <c r="K50" s="233">
        <v>0</v>
      </c>
      <c r="L50" s="233">
        <v>0.61576629599999999</v>
      </c>
      <c r="M50" s="233">
        <v>0</v>
      </c>
      <c r="N50" s="219">
        <f t="shared" si="7"/>
        <v>-2.7985704E-2</v>
      </c>
      <c r="O50" s="220">
        <f t="shared" si="19"/>
        <v>95.652719680870888</v>
      </c>
      <c r="P50" s="219">
        <f t="shared" si="8"/>
        <v>0</v>
      </c>
      <c r="Q50" s="220" t="e">
        <f t="shared" si="9"/>
        <v>#DIV/0!</v>
      </c>
      <c r="R50" s="219">
        <f t="shared" si="10"/>
        <v>0</v>
      </c>
      <c r="S50" s="220" t="e">
        <f t="shared" si="11"/>
        <v>#DIV/0!</v>
      </c>
      <c r="T50" s="219">
        <f t="shared" si="12"/>
        <v>-2.7985704E-2</v>
      </c>
      <c r="U50" s="220">
        <f t="shared" si="13"/>
        <v>95.652719680870888</v>
      </c>
      <c r="V50" s="219">
        <f t="shared" si="14"/>
        <v>0</v>
      </c>
      <c r="W50" s="220" t="e">
        <f t="shared" si="15"/>
        <v>#DIV/0!</v>
      </c>
      <c r="X50" s="258"/>
    </row>
    <row r="51" spans="1:24" ht="26.25" customHeight="1">
      <c r="A51" s="251" t="s">
        <v>893</v>
      </c>
      <c r="B51" s="207" t="s">
        <v>871</v>
      </c>
      <c r="C51" s="228" t="s">
        <v>872</v>
      </c>
      <c r="D51" s="234">
        <f t="shared" si="55"/>
        <v>0.64375199999999999</v>
      </c>
      <c r="E51" s="233">
        <v>0</v>
      </c>
      <c r="F51" s="233">
        <v>0</v>
      </c>
      <c r="G51" s="233">
        <v>0.64375199999999999</v>
      </c>
      <c r="H51" s="233">
        <v>0</v>
      </c>
      <c r="I51" s="234">
        <f t="shared" si="56"/>
        <v>0.61494886800000004</v>
      </c>
      <c r="J51" s="233">
        <v>0</v>
      </c>
      <c r="K51" s="233">
        <v>0</v>
      </c>
      <c r="L51" s="233">
        <v>0.61494886800000004</v>
      </c>
      <c r="M51" s="233">
        <v>0</v>
      </c>
      <c r="N51" s="219">
        <f t="shared" si="7"/>
        <v>-2.8803131999999954E-2</v>
      </c>
      <c r="O51" s="220">
        <f t="shared" si="19"/>
        <v>95.525740968571753</v>
      </c>
      <c r="P51" s="219">
        <f t="shared" si="8"/>
        <v>0</v>
      </c>
      <c r="Q51" s="220" t="e">
        <f t="shared" si="9"/>
        <v>#DIV/0!</v>
      </c>
      <c r="R51" s="219">
        <f t="shared" si="10"/>
        <v>0</v>
      </c>
      <c r="S51" s="220" t="e">
        <f t="shared" si="11"/>
        <v>#DIV/0!</v>
      </c>
      <c r="T51" s="219">
        <f t="shared" si="12"/>
        <v>-2.8803131999999954E-2</v>
      </c>
      <c r="U51" s="220">
        <f t="shared" si="13"/>
        <v>95.525740968571753</v>
      </c>
      <c r="V51" s="219">
        <f t="shared" si="14"/>
        <v>0</v>
      </c>
      <c r="W51" s="220" t="e">
        <f t="shared" si="15"/>
        <v>#DIV/0!</v>
      </c>
      <c r="X51" s="258"/>
    </row>
    <row r="52" spans="1:24" ht="26.25" customHeight="1">
      <c r="A52" s="251" t="s">
        <v>896</v>
      </c>
      <c r="B52" s="207" t="s">
        <v>874</v>
      </c>
      <c r="C52" s="228" t="s">
        <v>875</v>
      </c>
      <c r="D52" s="234">
        <f t="shared" si="55"/>
        <v>0.64375199999999999</v>
      </c>
      <c r="E52" s="233">
        <v>0</v>
      </c>
      <c r="F52" s="233">
        <v>0</v>
      </c>
      <c r="G52" s="233">
        <v>0.64375199999999999</v>
      </c>
      <c r="H52" s="233">
        <v>0</v>
      </c>
      <c r="I52" s="234">
        <f t="shared" si="56"/>
        <v>0.61643806799999989</v>
      </c>
      <c r="J52" s="233">
        <v>0</v>
      </c>
      <c r="K52" s="233">
        <v>0</v>
      </c>
      <c r="L52" s="233">
        <v>0.61643806799999989</v>
      </c>
      <c r="M52" s="233">
        <v>0</v>
      </c>
      <c r="N52" s="219">
        <f t="shared" si="7"/>
        <v>-2.7313932000000096E-2</v>
      </c>
      <c r="O52" s="220">
        <f t="shared" si="19"/>
        <v>95.757072288707434</v>
      </c>
      <c r="P52" s="219">
        <f t="shared" si="8"/>
        <v>0</v>
      </c>
      <c r="Q52" s="220" t="e">
        <f t="shared" si="9"/>
        <v>#DIV/0!</v>
      </c>
      <c r="R52" s="219">
        <f t="shared" si="10"/>
        <v>0</v>
      </c>
      <c r="S52" s="220" t="e">
        <f t="shared" si="11"/>
        <v>#DIV/0!</v>
      </c>
      <c r="T52" s="219">
        <f t="shared" si="12"/>
        <v>-2.7313932000000096E-2</v>
      </c>
      <c r="U52" s="220">
        <f t="shared" si="13"/>
        <v>95.757072288707434</v>
      </c>
      <c r="V52" s="219">
        <f t="shared" si="14"/>
        <v>0</v>
      </c>
      <c r="W52" s="220" t="e">
        <f t="shared" si="15"/>
        <v>#DIV/0!</v>
      </c>
      <c r="X52" s="258"/>
    </row>
    <row r="53" spans="1:24" ht="26.25" customHeight="1">
      <c r="A53" s="251" t="s">
        <v>899</v>
      </c>
      <c r="B53" s="207" t="s">
        <v>877</v>
      </c>
      <c r="C53" s="228" t="s">
        <v>878</v>
      </c>
      <c r="D53" s="234">
        <f t="shared" si="55"/>
        <v>0.64375199999999999</v>
      </c>
      <c r="E53" s="233">
        <v>0</v>
      </c>
      <c r="F53" s="233">
        <v>0</v>
      </c>
      <c r="G53" s="233">
        <v>0.64375199999999999</v>
      </c>
      <c r="H53" s="233">
        <v>0</v>
      </c>
      <c r="I53" s="234">
        <f t="shared" si="56"/>
        <v>0.61643806799999989</v>
      </c>
      <c r="J53" s="233">
        <v>0</v>
      </c>
      <c r="K53" s="233">
        <v>0</v>
      </c>
      <c r="L53" s="233">
        <v>0.61643806799999989</v>
      </c>
      <c r="M53" s="233">
        <v>0</v>
      </c>
      <c r="N53" s="219">
        <f t="shared" si="7"/>
        <v>-2.7313932000000096E-2</v>
      </c>
      <c r="O53" s="220">
        <f t="shared" si="19"/>
        <v>95.757072288707434</v>
      </c>
      <c r="P53" s="219">
        <f t="shared" si="8"/>
        <v>0</v>
      </c>
      <c r="Q53" s="220" t="e">
        <f t="shared" si="9"/>
        <v>#DIV/0!</v>
      </c>
      <c r="R53" s="219">
        <f t="shared" si="10"/>
        <v>0</v>
      </c>
      <c r="S53" s="220" t="e">
        <f t="shared" si="11"/>
        <v>#DIV/0!</v>
      </c>
      <c r="T53" s="219">
        <f t="shared" si="12"/>
        <v>-2.7313932000000096E-2</v>
      </c>
      <c r="U53" s="220">
        <f t="shared" si="13"/>
        <v>95.757072288707434</v>
      </c>
      <c r="V53" s="219">
        <f t="shared" si="14"/>
        <v>0</v>
      </c>
      <c r="W53" s="220" t="e">
        <f t="shared" si="15"/>
        <v>#DIV/0!</v>
      </c>
      <c r="X53" s="258"/>
    </row>
    <row r="54" spans="1:24" ht="26.25" customHeight="1">
      <c r="A54" s="251" t="s">
        <v>902</v>
      </c>
      <c r="B54" s="207" t="s">
        <v>880</v>
      </c>
      <c r="C54" s="228" t="s">
        <v>881</v>
      </c>
      <c r="D54" s="234">
        <f t="shared" si="55"/>
        <v>0.52691999999999994</v>
      </c>
      <c r="E54" s="233">
        <v>0</v>
      </c>
      <c r="F54" s="233">
        <v>0</v>
      </c>
      <c r="G54" s="233">
        <v>0.52691999999999994</v>
      </c>
      <c r="H54" s="233">
        <v>0</v>
      </c>
      <c r="I54" s="234">
        <f t="shared" si="56"/>
        <v>0.5049609599999999</v>
      </c>
      <c r="J54" s="233">
        <v>0</v>
      </c>
      <c r="K54" s="233">
        <v>0</v>
      </c>
      <c r="L54" s="233">
        <v>0.5049609599999999</v>
      </c>
      <c r="M54" s="233">
        <v>0</v>
      </c>
      <c r="N54" s="219">
        <f t="shared" si="7"/>
        <v>-2.1959040000000041E-2</v>
      </c>
      <c r="O54" s="220">
        <f t="shared" si="19"/>
        <v>95.832566613527661</v>
      </c>
      <c r="P54" s="219">
        <f t="shared" si="8"/>
        <v>0</v>
      </c>
      <c r="Q54" s="220" t="e">
        <f t="shared" si="9"/>
        <v>#DIV/0!</v>
      </c>
      <c r="R54" s="219">
        <f t="shared" si="10"/>
        <v>0</v>
      </c>
      <c r="S54" s="220" t="e">
        <f t="shared" si="11"/>
        <v>#DIV/0!</v>
      </c>
      <c r="T54" s="219">
        <f t="shared" si="12"/>
        <v>-2.1959040000000041E-2</v>
      </c>
      <c r="U54" s="220">
        <f t="shared" si="13"/>
        <v>95.832566613527661</v>
      </c>
      <c r="V54" s="219">
        <f t="shared" si="14"/>
        <v>0</v>
      </c>
      <c r="W54" s="220" t="e">
        <f t="shared" si="15"/>
        <v>#DIV/0!</v>
      </c>
      <c r="X54" s="258"/>
    </row>
    <row r="55" spans="1:24" ht="26.25" customHeight="1">
      <c r="A55" s="251" t="s">
        <v>905</v>
      </c>
      <c r="B55" s="207" t="s">
        <v>883</v>
      </c>
      <c r="C55" s="228" t="s">
        <v>884</v>
      </c>
      <c r="D55" s="234">
        <f t="shared" si="55"/>
        <v>0.52691999999999994</v>
      </c>
      <c r="E55" s="233">
        <v>0</v>
      </c>
      <c r="F55" s="233">
        <v>0</v>
      </c>
      <c r="G55" s="233">
        <v>0.52691999999999994</v>
      </c>
      <c r="H55" s="233">
        <v>0</v>
      </c>
      <c r="I55" s="234">
        <f t="shared" si="56"/>
        <v>0.504577728</v>
      </c>
      <c r="J55" s="233">
        <v>0</v>
      </c>
      <c r="K55" s="233">
        <v>0</v>
      </c>
      <c r="L55" s="233">
        <v>0.504577728</v>
      </c>
      <c r="M55" s="233">
        <v>0</v>
      </c>
      <c r="N55" s="219">
        <f t="shared" si="7"/>
        <v>-2.2342271999999941E-2</v>
      </c>
      <c r="O55" s="220">
        <f t="shared" si="19"/>
        <v>95.75983602823959</v>
      </c>
      <c r="P55" s="219">
        <f t="shared" si="8"/>
        <v>0</v>
      </c>
      <c r="Q55" s="220" t="e">
        <f t="shared" si="9"/>
        <v>#DIV/0!</v>
      </c>
      <c r="R55" s="219">
        <f t="shared" si="10"/>
        <v>0</v>
      </c>
      <c r="S55" s="220" t="e">
        <f t="shared" si="11"/>
        <v>#DIV/0!</v>
      </c>
      <c r="T55" s="219">
        <f t="shared" si="12"/>
        <v>-2.2342271999999941E-2</v>
      </c>
      <c r="U55" s="220">
        <f t="shared" si="13"/>
        <v>95.75983602823959</v>
      </c>
      <c r="V55" s="219">
        <f t="shared" si="14"/>
        <v>0</v>
      </c>
      <c r="W55" s="220" t="e">
        <f t="shared" si="15"/>
        <v>#DIV/0!</v>
      </c>
      <c r="X55" s="258"/>
    </row>
    <row r="56" spans="1:24" ht="26.25" customHeight="1">
      <c r="A56" s="251" t="s">
        <v>908</v>
      </c>
      <c r="B56" s="207" t="s">
        <v>886</v>
      </c>
      <c r="C56" s="228" t="s">
        <v>887</v>
      </c>
      <c r="D56" s="234">
        <f t="shared" si="55"/>
        <v>0.52691999999999994</v>
      </c>
      <c r="E56" s="233">
        <v>0</v>
      </c>
      <c r="F56" s="233">
        <v>0</v>
      </c>
      <c r="G56" s="233">
        <v>0.52691999999999994</v>
      </c>
      <c r="H56" s="233">
        <v>0</v>
      </c>
      <c r="I56" s="234">
        <f t="shared" si="56"/>
        <v>0.504577728</v>
      </c>
      <c r="J56" s="233">
        <v>0</v>
      </c>
      <c r="K56" s="233">
        <v>0</v>
      </c>
      <c r="L56" s="233">
        <v>0.504577728</v>
      </c>
      <c r="M56" s="233">
        <v>0</v>
      </c>
      <c r="N56" s="219">
        <f t="shared" si="7"/>
        <v>-2.2342271999999941E-2</v>
      </c>
      <c r="O56" s="220">
        <f t="shared" si="19"/>
        <v>95.75983602823959</v>
      </c>
      <c r="P56" s="219">
        <f t="shared" si="8"/>
        <v>0</v>
      </c>
      <c r="Q56" s="220" t="e">
        <f t="shared" si="9"/>
        <v>#DIV/0!</v>
      </c>
      <c r="R56" s="219">
        <f t="shared" si="10"/>
        <v>0</v>
      </c>
      <c r="S56" s="220" t="e">
        <f t="shared" si="11"/>
        <v>#DIV/0!</v>
      </c>
      <c r="T56" s="219">
        <f t="shared" si="12"/>
        <v>-2.2342271999999941E-2</v>
      </c>
      <c r="U56" s="220">
        <f t="shared" si="13"/>
        <v>95.75983602823959</v>
      </c>
      <c r="V56" s="219">
        <f t="shared" si="14"/>
        <v>0</v>
      </c>
      <c r="W56" s="220" t="e">
        <f t="shared" si="15"/>
        <v>#DIV/0!</v>
      </c>
      <c r="X56" s="258"/>
    </row>
    <row r="57" spans="1:24" ht="26.25" customHeight="1">
      <c r="A57" s="251" t="s">
        <v>911</v>
      </c>
      <c r="B57" s="207" t="s">
        <v>889</v>
      </c>
      <c r="C57" s="228" t="s">
        <v>890</v>
      </c>
      <c r="D57" s="234">
        <f t="shared" si="55"/>
        <v>0.52691999999999994</v>
      </c>
      <c r="E57" s="233">
        <v>0</v>
      </c>
      <c r="F57" s="233">
        <v>0</v>
      </c>
      <c r="G57" s="233">
        <v>0.52691999999999994</v>
      </c>
      <c r="H57" s="233">
        <v>0</v>
      </c>
      <c r="I57" s="234">
        <f t="shared" si="56"/>
        <v>0.50099931600000003</v>
      </c>
      <c r="J57" s="233">
        <v>0</v>
      </c>
      <c r="K57" s="233">
        <v>0</v>
      </c>
      <c r="L57" s="233">
        <v>0.50099931600000003</v>
      </c>
      <c r="M57" s="233">
        <v>0</v>
      </c>
      <c r="N57" s="219">
        <f t="shared" si="7"/>
        <v>-2.5920683999999916E-2</v>
      </c>
      <c r="O57" s="220">
        <f t="shared" si="19"/>
        <v>95.080717376451844</v>
      </c>
      <c r="P57" s="219">
        <f t="shared" si="8"/>
        <v>0</v>
      </c>
      <c r="Q57" s="220" t="e">
        <f t="shared" si="9"/>
        <v>#DIV/0!</v>
      </c>
      <c r="R57" s="219">
        <f t="shared" si="10"/>
        <v>0</v>
      </c>
      <c r="S57" s="220" t="e">
        <f t="shared" si="11"/>
        <v>#DIV/0!</v>
      </c>
      <c r="T57" s="219">
        <f t="shared" si="12"/>
        <v>-2.5920683999999916E-2</v>
      </c>
      <c r="U57" s="220">
        <f t="shared" si="13"/>
        <v>95.080717376451844</v>
      </c>
      <c r="V57" s="219">
        <f t="shared" si="14"/>
        <v>0</v>
      </c>
      <c r="W57" s="220" t="e">
        <f t="shared" si="15"/>
        <v>#DIV/0!</v>
      </c>
      <c r="X57" s="258"/>
    </row>
    <row r="58" spans="1:24" ht="26.25" customHeight="1">
      <c r="A58" s="251" t="s">
        <v>914</v>
      </c>
      <c r="B58" s="207" t="s">
        <v>889</v>
      </c>
      <c r="C58" s="228" t="s">
        <v>892</v>
      </c>
      <c r="D58" s="234">
        <f t="shared" si="55"/>
        <v>0.52691999999999994</v>
      </c>
      <c r="E58" s="233">
        <v>0</v>
      </c>
      <c r="F58" s="233">
        <v>0</v>
      </c>
      <c r="G58" s="233">
        <v>0.52691999999999994</v>
      </c>
      <c r="H58" s="233">
        <v>0</v>
      </c>
      <c r="I58" s="234">
        <f t="shared" si="56"/>
        <v>0.50099931600000003</v>
      </c>
      <c r="J58" s="233">
        <v>0</v>
      </c>
      <c r="K58" s="233">
        <v>0</v>
      </c>
      <c r="L58" s="233">
        <v>0.50099931600000003</v>
      </c>
      <c r="M58" s="233">
        <v>0</v>
      </c>
      <c r="N58" s="219">
        <f t="shared" si="7"/>
        <v>-2.5920683999999916E-2</v>
      </c>
      <c r="O58" s="220">
        <f t="shared" si="19"/>
        <v>95.080717376451844</v>
      </c>
      <c r="P58" s="219">
        <f t="shared" si="8"/>
        <v>0</v>
      </c>
      <c r="Q58" s="220" t="e">
        <f t="shared" si="9"/>
        <v>#DIV/0!</v>
      </c>
      <c r="R58" s="219">
        <f t="shared" si="10"/>
        <v>0</v>
      </c>
      <c r="S58" s="220" t="e">
        <f t="shared" si="11"/>
        <v>#DIV/0!</v>
      </c>
      <c r="T58" s="219">
        <f t="shared" si="12"/>
        <v>-2.5920683999999916E-2</v>
      </c>
      <c r="U58" s="220">
        <f t="shared" si="13"/>
        <v>95.080717376451844</v>
      </c>
      <c r="V58" s="219">
        <f t="shared" si="14"/>
        <v>0</v>
      </c>
      <c r="W58" s="220" t="e">
        <f t="shared" si="15"/>
        <v>#DIV/0!</v>
      </c>
      <c r="X58" s="258"/>
    </row>
    <row r="59" spans="1:24" ht="26.25" customHeight="1">
      <c r="A59" s="251" t="s">
        <v>991</v>
      </c>
      <c r="B59" s="207" t="s">
        <v>894</v>
      </c>
      <c r="C59" s="228" t="s">
        <v>895</v>
      </c>
      <c r="D59" s="234">
        <f t="shared" si="55"/>
        <v>0.52691999999999994</v>
      </c>
      <c r="E59" s="233">
        <v>0</v>
      </c>
      <c r="F59" s="233">
        <v>0</v>
      </c>
      <c r="G59" s="233">
        <v>0.52691999999999994</v>
      </c>
      <c r="H59" s="233">
        <v>0</v>
      </c>
      <c r="I59" s="234">
        <f t="shared" si="56"/>
        <v>0.50240822399999996</v>
      </c>
      <c r="J59" s="233">
        <v>0</v>
      </c>
      <c r="K59" s="233">
        <v>0</v>
      </c>
      <c r="L59" s="233">
        <v>0.50240822399999996</v>
      </c>
      <c r="M59" s="233">
        <v>0</v>
      </c>
      <c r="N59" s="219">
        <f t="shared" si="7"/>
        <v>-2.4511775999999985E-2</v>
      </c>
      <c r="O59" s="220">
        <f t="shared" si="19"/>
        <v>95.348102937827377</v>
      </c>
      <c r="P59" s="219">
        <f t="shared" si="8"/>
        <v>0</v>
      </c>
      <c r="Q59" s="220" t="e">
        <f t="shared" si="9"/>
        <v>#DIV/0!</v>
      </c>
      <c r="R59" s="219">
        <f t="shared" si="10"/>
        <v>0</v>
      </c>
      <c r="S59" s="220" t="e">
        <f t="shared" si="11"/>
        <v>#DIV/0!</v>
      </c>
      <c r="T59" s="219">
        <f t="shared" si="12"/>
        <v>-2.4511775999999985E-2</v>
      </c>
      <c r="U59" s="220">
        <f t="shared" si="13"/>
        <v>95.348102937827377</v>
      </c>
      <c r="V59" s="219">
        <f t="shared" si="14"/>
        <v>0</v>
      </c>
      <c r="W59" s="220" t="e">
        <f t="shared" si="15"/>
        <v>#DIV/0!</v>
      </c>
      <c r="X59" s="258"/>
    </row>
    <row r="60" spans="1:24" ht="26.25" customHeight="1">
      <c r="A60" s="251" t="s">
        <v>1017</v>
      </c>
      <c r="B60" s="207" t="s">
        <v>897</v>
      </c>
      <c r="C60" s="228" t="s">
        <v>898</v>
      </c>
      <c r="D60" s="234">
        <f t="shared" si="55"/>
        <v>0.52691999999999994</v>
      </c>
      <c r="E60" s="233">
        <v>0</v>
      </c>
      <c r="F60" s="233">
        <v>0</v>
      </c>
      <c r="G60" s="233">
        <v>0.52691999999999994</v>
      </c>
      <c r="H60" s="233">
        <v>0</v>
      </c>
      <c r="I60" s="234">
        <f t="shared" si="56"/>
        <v>0.50240822399999996</v>
      </c>
      <c r="J60" s="233">
        <v>0</v>
      </c>
      <c r="K60" s="233">
        <v>0</v>
      </c>
      <c r="L60" s="233">
        <v>0.50240822399999996</v>
      </c>
      <c r="M60" s="233">
        <v>0</v>
      </c>
      <c r="N60" s="219">
        <f t="shared" si="7"/>
        <v>-2.4511775999999985E-2</v>
      </c>
      <c r="O60" s="220">
        <f t="shared" si="19"/>
        <v>95.348102937827377</v>
      </c>
      <c r="P60" s="219">
        <f t="shared" si="8"/>
        <v>0</v>
      </c>
      <c r="Q60" s="220" t="e">
        <f t="shared" si="9"/>
        <v>#DIV/0!</v>
      </c>
      <c r="R60" s="219">
        <f t="shared" si="10"/>
        <v>0</v>
      </c>
      <c r="S60" s="220" t="e">
        <f t="shared" si="11"/>
        <v>#DIV/0!</v>
      </c>
      <c r="T60" s="219">
        <f t="shared" si="12"/>
        <v>-2.4511775999999985E-2</v>
      </c>
      <c r="U60" s="220">
        <f t="shared" si="13"/>
        <v>95.348102937827377</v>
      </c>
      <c r="V60" s="219">
        <f t="shared" si="14"/>
        <v>0</v>
      </c>
      <c r="W60" s="220" t="e">
        <f t="shared" si="15"/>
        <v>#DIV/0!</v>
      </c>
      <c r="X60" s="258"/>
    </row>
    <row r="61" spans="1:24" ht="26.25" customHeight="1">
      <c r="A61" s="251" t="s">
        <v>1018</v>
      </c>
      <c r="B61" s="207" t="s">
        <v>900</v>
      </c>
      <c r="C61" s="228" t="s">
        <v>901</v>
      </c>
      <c r="D61" s="234">
        <f t="shared" si="55"/>
        <v>0.39716399999999996</v>
      </c>
      <c r="E61" s="233">
        <v>0</v>
      </c>
      <c r="F61" s="233">
        <v>0</v>
      </c>
      <c r="G61" s="233">
        <v>0.39716399999999996</v>
      </c>
      <c r="H61" s="233">
        <v>0</v>
      </c>
      <c r="I61" s="234">
        <f t="shared" si="56"/>
        <v>0.375105036</v>
      </c>
      <c r="J61" s="233">
        <v>0</v>
      </c>
      <c r="K61" s="233">
        <v>0</v>
      </c>
      <c r="L61" s="233">
        <v>0.375105036</v>
      </c>
      <c r="M61" s="233">
        <v>0</v>
      </c>
      <c r="N61" s="219">
        <f t="shared" si="7"/>
        <v>-2.2058963999999959E-2</v>
      </c>
      <c r="O61" s="220">
        <f t="shared" si="19"/>
        <v>94.445880291265084</v>
      </c>
      <c r="P61" s="219">
        <f t="shared" si="8"/>
        <v>0</v>
      </c>
      <c r="Q61" s="220" t="e">
        <f t="shared" si="9"/>
        <v>#DIV/0!</v>
      </c>
      <c r="R61" s="219">
        <f t="shared" si="10"/>
        <v>0</v>
      </c>
      <c r="S61" s="220" t="e">
        <f t="shared" si="11"/>
        <v>#DIV/0!</v>
      </c>
      <c r="T61" s="219">
        <f t="shared" si="12"/>
        <v>-2.2058963999999959E-2</v>
      </c>
      <c r="U61" s="220">
        <f t="shared" si="13"/>
        <v>94.445880291265084</v>
      </c>
      <c r="V61" s="219">
        <f t="shared" si="14"/>
        <v>0</v>
      </c>
      <c r="W61" s="220" t="e">
        <f t="shared" si="15"/>
        <v>#DIV/0!</v>
      </c>
      <c r="X61" s="258"/>
    </row>
    <row r="62" spans="1:24" ht="26.25" customHeight="1">
      <c r="A62" s="251" t="s">
        <v>1019</v>
      </c>
      <c r="B62" s="207" t="s">
        <v>903</v>
      </c>
      <c r="C62" s="228" t="s">
        <v>904</v>
      </c>
      <c r="D62" s="234">
        <f t="shared" si="55"/>
        <v>0.29278799999999999</v>
      </c>
      <c r="E62" s="233">
        <v>0</v>
      </c>
      <c r="F62" s="233">
        <v>0</v>
      </c>
      <c r="G62" s="233">
        <v>0.29278799999999999</v>
      </c>
      <c r="H62" s="233">
        <v>0</v>
      </c>
      <c r="I62" s="234">
        <f t="shared" si="56"/>
        <v>0.27267638199999999</v>
      </c>
      <c r="J62" s="233">
        <v>0</v>
      </c>
      <c r="K62" s="233">
        <v>0</v>
      </c>
      <c r="L62" s="233">
        <v>0.27267638199999999</v>
      </c>
      <c r="M62" s="233">
        <v>0</v>
      </c>
      <c r="N62" s="219">
        <f t="shared" si="7"/>
        <v>-2.0111617999999998E-2</v>
      </c>
      <c r="O62" s="220">
        <f t="shared" si="19"/>
        <v>93.130996488927138</v>
      </c>
      <c r="P62" s="219">
        <f t="shared" si="8"/>
        <v>0</v>
      </c>
      <c r="Q62" s="220" t="e">
        <f t="shared" si="9"/>
        <v>#DIV/0!</v>
      </c>
      <c r="R62" s="219">
        <f t="shared" si="10"/>
        <v>0</v>
      </c>
      <c r="S62" s="220" t="e">
        <f t="shared" si="11"/>
        <v>#DIV/0!</v>
      </c>
      <c r="T62" s="219">
        <f t="shared" si="12"/>
        <v>-2.0111617999999998E-2</v>
      </c>
      <c r="U62" s="220">
        <f t="shared" si="13"/>
        <v>93.130996488927138</v>
      </c>
      <c r="V62" s="219">
        <f t="shared" si="14"/>
        <v>0</v>
      </c>
      <c r="W62" s="220" t="e">
        <f t="shared" si="15"/>
        <v>#DIV/0!</v>
      </c>
      <c r="X62" s="258"/>
    </row>
    <row r="63" spans="1:24" ht="27" customHeight="1">
      <c r="A63" s="251" t="s">
        <v>1020</v>
      </c>
      <c r="B63" s="207" t="s">
        <v>906</v>
      </c>
      <c r="C63" s="228" t="s">
        <v>907</v>
      </c>
      <c r="D63" s="234">
        <f t="shared" si="55"/>
        <v>0.29278799999999999</v>
      </c>
      <c r="E63" s="234">
        <f t="shared" ref="E63:H63" si="57">SUM(E64:E68)</f>
        <v>0</v>
      </c>
      <c r="F63" s="234">
        <f t="shared" si="57"/>
        <v>0</v>
      </c>
      <c r="G63" s="233">
        <v>0.29278799999999999</v>
      </c>
      <c r="H63" s="234">
        <f t="shared" si="57"/>
        <v>0</v>
      </c>
      <c r="I63" s="234">
        <f t="shared" si="56"/>
        <v>0.27267639399999999</v>
      </c>
      <c r="J63" s="233">
        <v>0</v>
      </c>
      <c r="K63" s="233">
        <v>0</v>
      </c>
      <c r="L63" s="233">
        <v>0.27267639399999999</v>
      </c>
      <c r="M63" s="233">
        <v>0</v>
      </c>
      <c r="N63" s="219">
        <f t="shared" si="7"/>
        <v>-2.0111606000000004E-2</v>
      </c>
      <c r="O63" s="220">
        <f t="shared" si="19"/>
        <v>93.131000587455773</v>
      </c>
      <c r="P63" s="219">
        <f t="shared" si="8"/>
        <v>0</v>
      </c>
      <c r="Q63" s="220" t="e">
        <f t="shared" si="9"/>
        <v>#DIV/0!</v>
      </c>
      <c r="R63" s="219">
        <f t="shared" si="10"/>
        <v>0</v>
      </c>
      <c r="S63" s="220" t="e">
        <f t="shared" si="11"/>
        <v>#DIV/0!</v>
      </c>
      <c r="T63" s="219">
        <f t="shared" si="12"/>
        <v>-2.0111606000000004E-2</v>
      </c>
      <c r="U63" s="220">
        <f t="shared" si="13"/>
        <v>93.131000587455773</v>
      </c>
      <c r="V63" s="219">
        <f t="shared" si="14"/>
        <v>0</v>
      </c>
      <c r="W63" s="220" t="e">
        <f t="shared" si="15"/>
        <v>#DIV/0!</v>
      </c>
      <c r="X63" s="258"/>
    </row>
    <row r="64" spans="1:24" ht="26.25" customHeight="1">
      <c r="A64" s="251" t="s">
        <v>1021</v>
      </c>
      <c r="B64" s="207" t="s">
        <v>909</v>
      </c>
      <c r="C64" s="228" t="s">
        <v>910</v>
      </c>
      <c r="D64" s="234">
        <f t="shared" si="55"/>
        <v>0.30548399999999992</v>
      </c>
      <c r="E64" s="234">
        <v>0</v>
      </c>
      <c r="F64" s="234">
        <v>0</v>
      </c>
      <c r="G64" s="233">
        <v>0.30548399999999992</v>
      </c>
      <c r="H64" s="234">
        <v>0</v>
      </c>
      <c r="I64" s="234">
        <f t="shared" si="56"/>
        <v>0.28794871999999999</v>
      </c>
      <c r="J64" s="233">
        <v>0</v>
      </c>
      <c r="K64" s="233">
        <v>0</v>
      </c>
      <c r="L64" s="233">
        <v>0.28794871999999999</v>
      </c>
      <c r="M64" s="233">
        <v>0</v>
      </c>
      <c r="N64" s="219">
        <f t="shared" si="7"/>
        <v>-1.7535279999999931E-2</v>
      </c>
      <c r="O64" s="220">
        <f t="shared" si="19"/>
        <v>94.259836849065763</v>
      </c>
      <c r="P64" s="219">
        <f t="shared" si="8"/>
        <v>0</v>
      </c>
      <c r="Q64" s="220" t="e">
        <f t="shared" si="9"/>
        <v>#DIV/0!</v>
      </c>
      <c r="R64" s="219">
        <f t="shared" si="10"/>
        <v>0</v>
      </c>
      <c r="S64" s="220" t="e">
        <f t="shared" si="11"/>
        <v>#DIV/0!</v>
      </c>
      <c r="T64" s="219">
        <f t="shared" si="12"/>
        <v>-1.7535279999999931E-2</v>
      </c>
      <c r="U64" s="220">
        <f t="shared" si="13"/>
        <v>94.259836849065763</v>
      </c>
      <c r="V64" s="219">
        <f t="shared" si="14"/>
        <v>0</v>
      </c>
      <c r="W64" s="220" t="e">
        <f t="shared" si="15"/>
        <v>#DIV/0!</v>
      </c>
      <c r="X64" s="258"/>
    </row>
    <row r="65" spans="1:24" ht="28.5" customHeight="1">
      <c r="A65" s="251" t="s">
        <v>1022</v>
      </c>
      <c r="B65" s="207" t="s">
        <v>912</v>
      </c>
      <c r="C65" s="228" t="s">
        <v>913</v>
      </c>
      <c r="D65" s="234">
        <f t="shared" si="55"/>
        <v>0.41776799999999997</v>
      </c>
      <c r="E65" s="234">
        <v>0</v>
      </c>
      <c r="F65" s="234">
        <v>0</v>
      </c>
      <c r="G65" s="233">
        <v>0.41776799999999997</v>
      </c>
      <c r="H65" s="234">
        <v>0</v>
      </c>
      <c r="I65" s="234">
        <f t="shared" si="56"/>
        <v>0.3902506</v>
      </c>
      <c r="J65" s="233">
        <v>0</v>
      </c>
      <c r="K65" s="233">
        <v>0</v>
      </c>
      <c r="L65" s="233">
        <v>0.3902506</v>
      </c>
      <c r="M65" s="233">
        <v>0</v>
      </c>
      <c r="N65" s="219">
        <f t="shared" si="7"/>
        <v>-2.751739999999997E-2</v>
      </c>
      <c r="O65" s="220">
        <f t="shared" si="19"/>
        <v>93.413234139522416</v>
      </c>
      <c r="P65" s="219">
        <f t="shared" si="8"/>
        <v>0</v>
      </c>
      <c r="Q65" s="220" t="e">
        <f t="shared" si="9"/>
        <v>#DIV/0!</v>
      </c>
      <c r="R65" s="219">
        <f t="shared" si="10"/>
        <v>0</v>
      </c>
      <c r="S65" s="220" t="e">
        <f t="shared" si="11"/>
        <v>#DIV/0!</v>
      </c>
      <c r="T65" s="219">
        <f t="shared" si="12"/>
        <v>-2.751739999999997E-2</v>
      </c>
      <c r="U65" s="220">
        <f t="shared" si="13"/>
        <v>93.413234139522416</v>
      </c>
      <c r="V65" s="219">
        <f t="shared" si="14"/>
        <v>0</v>
      </c>
      <c r="W65" s="220" t="e">
        <f t="shared" si="15"/>
        <v>#DIV/0!</v>
      </c>
      <c r="X65" s="258"/>
    </row>
    <row r="66" spans="1:24" ht="30.75" customHeight="1">
      <c r="A66" s="251" t="s">
        <v>1023</v>
      </c>
      <c r="B66" s="207" t="s">
        <v>915</v>
      </c>
      <c r="C66" s="228" t="s">
        <v>916</v>
      </c>
      <c r="D66" s="234">
        <f t="shared" si="55"/>
        <v>0.54032400000000003</v>
      </c>
      <c r="E66" s="234">
        <v>0</v>
      </c>
      <c r="F66" s="234">
        <v>0</v>
      </c>
      <c r="G66" s="233">
        <v>0.54032400000000003</v>
      </c>
      <c r="H66" s="234">
        <v>0</v>
      </c>
      <c r="I66" s="234">
        <f>J66+K66+L66+M66</f>
        <v>0.51566860000000003</v>
      </c>
      <c r="J66" s="233">
        <v>0</v>
      </c>
      <c r="K66" s="233">
        <v>0</v>
      </c>
      <c r="L66" s="233">
        <v>0.51566860000000003</v>
      </c>
      <c r="M66" s="233">
        <v>0</v>
      </c>
      <c r="N66" s="219">
        <f t="shared" si="7"/>
        <v>-2.4655399999999994E-2</v>
      </c>
      <c r="O66" s="220">
        <f t="shared" si="19"/>
        <v>95.436923031366376</v>
      </c>
      <c r="P66" s="219">
        <f t="shared" si="8"/>
        <v>0</v>
      </c>
      <c r="Q66" s="220" t="e">
        <f t="shared" si="9"/>
        <v>#DIV/0!</v>
      </c>
      <c r="R66" s="219">
        <f t="shared" si="10"/>
        <v>0</v>
      </c>
      <c r="S66" s="220" t="e">
        <f t="shared" si="11"/>
        <v>#DIV/0!</v>
      </c>
      <c r="T66" s="219">
        <f t="shared" si="12"/>
        <v>-2.4655399999999994E-2</v>
      </c>
      <c r="U66" s="220">
        <f t="shared" si="13"/>
        <v>95.436923031366376</v>
      </c>
      <c r="V66" s="219">
        <f t="shared" si="14"/>
        <v>0</v>
      </c>
      <c r="W66" s="220" t="e">
        <f t="shared" si="15"/>
        <v>#DIV/0!</v>
      </c>
      <c r="X66" s="258"/>
    </row>
    <row r="67" spans="1:24" ht="30.75" customHeight="1">
      <c r="A67" s="275" t="s">
        <v>1063</v>
      </c>
      <c r="B67" s="207" t="s">
        <v>1064</v>
      </c>
      <c r="C67" s="228" t="s">
        <v>1065</v>
      </c>
      <c r="D67" s="234">
        <f t="shared" ref="D67" si="58">E67+F67+G67+H67</f>
        <v>0.62215756</v>
      </c>
      <c r="E67" s="234">
        <v>0</v>
      </c>
      <c r="F67" s="234">
        <v>0</v>
      </c>
      <c r="G67" s="233">
        <v>0.62215756</v>
      </c>
      <c r="H67" s="234">
        <v>0</v>
      </c>
      <c r="I67" s="234">
        <f>J67+K67+L67+M67</f>
        <v>0.79534260000000001</v>
      </c>
      <c r="J67" s="233">
        <v>0</v>
      </c>
      <c r="K67" s="233">
        <v>0</v>
      </c>
      <c r="L67" s="233">
        <v>0.79534260000000001</v>
      </c>
      <c r="M67" s="233">
        <v>0</v>
      </c>
      <c r="N67" s="219">
        <f t="shared" ref="N67" si="59">P67+R67+T67+V67</f>
        <v>0.17318504000000001</v>
      </c>
      <c r="O67" s="220">
        <f>I67/D67*100</f>
        <v>127.83620277795869</v>
      </c>
      <c r="P67" s="219">
        <f t="shared" ref="P67" si="60">J67-E67</f>
        <v>0</v>
      </c>
      <c r="Q67" s="220" t="e">
        <f t="shared" ref="Q67" si="61">J67/E67*100</f>
        <v>#DIV/0!</v>
      </c>
      <c r="R67" s="219">
        <f t="shared" ref="R67" si="62">K67-F67</f>
        <v>0</v>
      </c>
      <c r="S67" s="220" t="e">
        <f t="shared" ref="S67" si="63">K67/F67*100</f>
        <v>#DIV/0!</v>
      </c>
      <c r="T67" s="219">
        <f>L67-G67</f>
        <v>0.17318504000000001</v>
      </c>
      <c r="U67" s="220">
        <f t="shared" ref="U67" si="64">L67/G67*100</f>
        <v>127.83620277795869</v>
      </c>
      <c r="V67" s="219">
        <f t="shared" ref="V67" si="65">M67-H67</f>
        <v>0</v>
      </c>
      <c r="W67" s="220" t="e">
        <f t="shared" ref="W67" si="66">M67/H67*100</f>
        <v>#DIV/0!</v>
      </c>
      <c r="X67" s="258"/>
    </row>
    <row r="68" spans="1:24" s="239" customFormat="1" ht="32.25" customHeight="1">
      <c r="A68" s="235" t="s">
        <v>105</v>
      </c>
      <c r="B68" s="216" t="s">
        <v>847</v>
      </c>
      <c r="C68" s="236" t="s">
        <v>830</v>
      </c>
      <c r="D68" s="234">
        <f t="shared" ref="D68" si="67">D69</f>
        <v>1.6080000000000001</v>
      </c>
      <c r="E68" s="234">
        <v>0</v>
      </c>
      <c r="F68" s="234">
        <v>0</v>
      </c>
      <c r="G68" s="263">
        <f t="shared" ref="G68" si="68">G69</f>
        <v>1.6080000000000001</v>
      </c>
      <c r="H68" s="234">
        <v>0</v>
      </c>
      <c r="I68" s="272">
        <f>I69</f>
        <v>1.35</v>
      </c>
      <c r="J68" s="234">
        <f t="shared" ref="J68:M68" si="69">J69</f>
        <v>0</v>
      </c>
      <c r="K68" s="234">
        <f t="shared" si="69"/>
        <v>0</v>
      </c>
      <c r="L68" s="272">
        <f>L69</f>
        <v>1.35</v>
      </c>
      <c r="M68" s="234">
        <f t="shared" si="69"/>
        <v>0</v>
      </c>
      <c r="N68" s="249">
        <f t="shared" si="7"/>
        <v>-0.25800000000000001</v>
      </c>
      <c r="O68" s="250">
        <f t="shared" si="19"/>
        <v>83.955223880597018</v>
      </c>
      <c r="P68" s="249">
        <f t="shared" si="8"/>
        <v>0</v>
      </c>
      <c r="Q68" s="250" t="e">
        <f t="shared" si="9"/>
        <v>#DIV/0!</v>
      </c>
      <c r="R68" s="249">
        <f t="shared" si="10"/>
        <v>0</v>
      </c>
      <c r="S68" s="250" t="e">
        <f t="shared" si="11"/>
        <v>#DIV/0!</v>
      </c>
      <c r="T68" s="249">
        <f t="shared" si="12"/>
        <v>-0.25800000000000001</v>
      </c>
      <c r="U68" s="250">
        <f t="shared" si="13"/>
        <v>83.955223880597018</v>
      </c>
      <c r="V68" s="249">
        <f t="shared" si="14"/>
        <v>0</v>
      </c>
      <c r="W68" s="250" t="e">
        <f t="shared" si="15"/>
        <v>#DIV/0!</v>
      </c>
      <c r="X68" s="238"/>
    </row>
    <row r="69" spans="1:24" ht="26.25" customHeight="1">
      <c r="A69" s="237" t="s">
        <v>105</v>
      </c>
      <c r="B69" s="244" t="s">
        <v>917</v>
      </c>
      <c r="C69" s="247" t="s">
        <v>918</v>
      </c>
      <c r="D69" s="234">
        <f>E69+F69+G69+H69</f>
        <v>1.6080000000000001</v>
      </c>
      <c r="E69" s="234">
        <f t="shared" ref="E69:F69" si="70">E70+E84+E89</f>
        <v>0</v>
      </c>
      <c r="F69" s="234">
        <f t="shared" si="70"/>
        <v>0</v>
      </c>
      <c r="G69" s="263">
        <v>1.6080000000000001</v>
      </c>
      <c r="H69" s="234">
        <v>0</v>
      </c>
      <c r="I69" s="272">
        <f>J69+K69+L69+M69</f>
        <v>1.35</v>
      </c>
      <c r="J69" s="234">
        <v>0</v>
      </c>
      <c r="K69" s="234">
        <v>0</v>
      </c>
      <c r="L69" s="272">
        <v>1.35</v>
      </c>
      <c r="M69" s="234">
        <v>0</v>
      </c>
      <c r="N69" s="219">
        <f t="shared" si="7"/>
        <v>-0.25800000000000001</v>
      </c>
      <c r="O69" s="220">
        <f t="shared" si="19"/>
        <v>83.955223880597018</v>
      </c>
      <c r="P69" s="219">
        <f t="shared" si="8"/>
        <v>0</v>
      </c>
      <c r="Q69" s="220" t="e">
        <f t="shared" si="9"/>
        <v>#DIV/0!</v>
      </c>
      <c r="R69" s="219">
        <f t="shared" si="10"/>
        <v>0</v>
      </c>
      <c r="S69" s="220" t="e">
        <f t="shared" si="11"/>
        <v>#DIV/0!</v>
      </c>
      <c r="T69" s="219">
        <f t="shared" si="12"/>
        <v>-0.25800000000000001</v>
      </c>
      <c r="U69" s="220">
        <f t="shared" si="13"/>
        <v>83.955223880597018</v>
      </c>
      <c r="V69" s="219">
        <f t="shared" si="14"/>
        <v>0</v>
      </c>
      <c r="W69" s="220" t="e">
        <f t="shared" si="15"/>
        <v>#DIV/0!</v>
      </c>
      <c r="X69" s="258"/>
    </row>
    <row r="70" spans="1:24" ht="26.25" customHeight="1">
      <c r="A70" s="240" t="s">
        <v>113</v>
      </c>
      <c r="B70" s="216" t="s">
        <v>848</v>
      </c>
      <c r="C70" s="230" t="s">
        <v>830</v>
      </c>
      <c r="D70" s="234">
        <f>D71</f>
        <v>71.335762500000001</v>
      </c>
      <c r="E70" s="234">
        <f>SUM(E71:E83)</f>
        <v>0</v>
      </c>
      <c r="F70" s="234">
        <f t="shared" ref="F70:M70" si="71">SUM(F71:F83)</f>
        <v>0</v>
      </c>
      <c r="G70" s="233">
        <f>G71</f>
        <v>71.335762500000001</v>
      </c>
      <c r="H70" s="234">
        <f t="shared" si="71"/>
        <v>0</v>
      </c>
      <c r="I70" s="234">
        <f>I71</f>
        <v>14.240494955999997</v>
      </c>
      <c r="J70" s="234">
        <f t="shared" si="71"/>
        <v>0</v>
      </c>
      <c r="K70" s="234">
        <f t="shared" si="71"/>
        <v>0</v>
      </c>
      <c r="L70" s="234">
        <f>L71</f>
        <v>14.240494955999997</v>
      </c>
      <c r="M70" s="234">
        <f t="shared" si="71"/>
        <v>0</v>
      </c>
      <c r="N70" s="219">
        <f t="shared" si="7"/>
        <v>-57.095267544000002</v>
      </c>
      <c r="O70" s="220">
        <f t="shared" si="19"/>
        <v>19.962630883773056</v>
      </c>
      <c r="P70" s="219">
        <f t="shared" si="8"/>
        <v>0</v>
      </c>
      <c r="Q70" s="220" t="e">
        <f t="shared" si="9"/>
        <v>#DIV/0!</v>
      </c>
      <c r="R70" s="219">
        <f t="shared" si="10"/>
        <v>0</v>
      </c>
      <c r="S70" s="220" t="e">
        <f t="shared" si="11"/>
        <v>#DIV/0!</v>
      </c>
      <c r="T70" s="219">
        <f t="shared" si="12"/>
        <v>-57.095267544000002</v>
      </c>
      <c r="U70" s="220">
        <f t="shared" si="13"/>
        <v>19.962630883773056</v>
      </c>
      <c r="V70" s="219">
        <f t="shared" si="14"/>
        <v>0</v>
      </c>
      <c r="W70" s="220" t="e">
        <f t="shared" si="15"/>
        <v>#DIV/0!</v>
      </c>
      <c r="X70" s="258"/>
    </row>
    <row r="71" spans="1:24" s="239" customFormat="1" ht="26.25" customHeight="1" thickBot="1">
      <c r="A71" s="240" t="s">
        <v>849</v>
      </c>
      <c r="B71" s="265" t="s">
        <v>850</v>
      </c>
      <c r="C71" s="230" t="s">
        <v>830</v>
      </c>
      <c r="D71" s="234">
        <f>SUM(D72:D90)</f>
        <v>71.335762500000001</v>
      </c>
      <c r="E71" s="234">
        <f t="shared" ref="E71:M71" si="72">SUM(E72:E90)</f>
        <v>0</v>
      </c>
      <c r="F71" s="234">
        <f t="shared" si="72"/>
        <v>0</v>
      </c>
      <c r="G71" s="234">
        <f t="shared" si="72"/>
        <v>71.335762500000001</v>
      </c>
      <c r="H71" s="234">
        <f t="shared" si="72"/>
        <v>0</v>
      </c>
      <c r="I71" s="234">
        <f t="shared" si="72"/>
        <v>14.240494955999997</v>
      </c>
      <c r="J71" s="234">
        <f t="shared" si="72"/>
        <v>0</v>
      </c>
      <c r="K71" s="234">
        <f t="shared" si="72"/>
        <v>0</v>
      </c>
      <c r="L71" s="234">
        <f t="shared" si="72"/>
        <v>14.240494955999997</v>
      </c>
      <c r="M71" s="234">
        <f t="shared" si="72"/>
        <v>0</v>
      </c>
      <c r="N71" s="249">
        <f t="shared" si="7"/>
        <v>-57.095267544000002</v>
      </c>
      <c r="O71" s="250">
        <f t="shared" si="19"/>
        <v>19.962630883773056</v>
      </c>
      <c r="P71" s="249">
        <f t="shared" si="8"/>
        <v>0</v>
      </c>
      <c r="Q71" s="250" t="e">
        <f t="shared" si="9"/>
        <v>#DIV/0!</v>
      </c>
      <c r="R71" s="249">
        <f t="shared" si="10"/>
        <v>0</v>
      </c>
      <c r="S71" s="250" t="e">
        <f t="shared" si="11"/>
        <v>#DIV/0!</v>
      </c>
      <c r="T71" s="249">
        <f t="shared" si="12"/>
        <v>-57.095267544000002</v>
      </c>
      <c r="U71" s="250">
        <f t="shared" si="13"/>
        <v>19.962630883773056</v>
      </c>
      <c r="V71" s="249">
        <f t="shared" si="14"/>
        <v>0</v>
      </c>
      <c r="W71" s="250" t="e">
        <f t="shared" si="15"/>
        <v>#DIV/0!</v>
      </c>
      <c r="X71" s="238"/>
    </row>
    <row r="72" spans="1:24" s="239" customFormat="1" ht="26.25" customHeight="1">
      <c r="A72" s="267" t="s">
        <v>1045</v>
      </c>
      <c r="B72" s="276" t="s">
        <v>1024</v>
      </c>
      <c r="C72" s="277" t="s">
        <v>1025</v>
      </c>
      <c r="D72" s="234">
        <f t="shared" ref="D72:D82" si="73">E72+F72+G72+H72</f>
        <v>3.5900639999999999</v>
      </c>
      <c r="E72" s="272">
        <v>0</v>
      </c>
      <c r="F72" s="272">
        <v>0</v>
      </c>
      <c r="G72" s="233">
        <v>3.5900639999999999</v>
      </c>
      <c r="H72" s="274">
        <v>0</v>
      </c>
      <c r="I72" s="209">
        <f t="shared" ref="I72:I82" si="74">J72+K72+L72+M72</f>
        <v>0</v>
      </c>
      <c r="J72" s="274">
        <v>0</v>
      </c>
      <c r="K72" s="274">
        <v>0</v>
      </c>
      <c r="L72" s="274">
        <v>0</v>
      </c>
      <c r="M72" s="274">
        <v>0</v>
      </c>
      <c r="N72" s="219">
        <f t="shared" ref="N72:N82" si="75">P72+R72+T72+V72</f>
        <v>-3.5900639999999999</v>
      </c>
      <c r="O72" s="220">
        <f t="shared" ref="O72:O82" si="76">I72/D72*100</f>
        <v>0</v>
      </c>
      <c r="P72" s="219">
        <f t="shared" ref="P72:P82" si="77">J72-E72</f>
        <v>0</v>
      </c>
      <c r="Q72" s="220" t="e">
        <f t="shared" ref="Q72:Q82" si="78">J72/E72*100</f>
        <v>#DIV/0!</v>
      </c>
      <c r="R72" s="219">
        <f t="shared" ref="R72:R82" si="79">K72-F72</f>
        <v>0</v>
      </c>
      <c r="S72" s="220" t="e">
        <f t="shared" ref="S72:S82" si="80">K72/F72*100</f>
        <v>#DIV/0!</v>
      </c>
      <c r="T72" s="219">
        <f t="shared" ref="T72:T82" si="81">L72-G72</f>
        <v>-3.5900639999999999</v>
      </c>
      <c r="U72" s="220">
        <f t="shared" ref="U72:U82" si="82">L72/G72*100</f>
        <v>0</v>
      </c>
      <c r="V72" s="219">
        <f t="shared" ref="V72:V82" si="83">M72-H72</f>
        <v>0</v>
      </c>
      <c r="W72" s="220" t="e">
        <f t="shared" ref="W72:W82" si="84">M72/H72*100</f>
        <v>#DIV/0!</v>
      </c>
      <c r="X72" s="238"/>
    </row>
    <row r="73" spans="1:24" s="239" customFormat="1" ht="26.25" customHeight="1">
      <c r="A73" s="267" t="s">
        <v>919</v>
      </c>
      <c r="B73" s="278" t="s">
        <v>1026</v>
      </c>
      <c r="C73" s="277" t="s">
        <v>929</v>
      </c>
      <c r="D73" s="234">
        <f t="shared" si="73"/>
        <v>2.455889784</v>
      </c>
      <c r="E73" s="272">
        <v>0</v>
      </c>
      <c r="F73" s="272">
        <v>0</v>
      </c>
      <c r="G73" s="233">
        <v>2.455889784</v>
      </c>
      <c r="H73" s="274">
        <v>0</v>
      </c>
      <c r="I73" s="209">
        <f t="shared" si="74"/>
        <v>0</v>
      </c>
      <c r="J73" s="274">
        <v>0</v>
      </c>
      <c r="K73" s="274">
        <v>0</v>
      </c>
      <c r="L73" s="274">
        <v>0</v>
      </c>
      <c r="M73" s="274">
        <v>0</v>
      </c>
      <c r="N73" s="219">
        <f t="shared" si="75"/>
        <v>-2.455889784</v>
      </c>
      <c r="O73" s="220">
        <f t="shared" si="76"/>
        <v>0</v>
      </c>
      <c r="P73" s="219">
        <f t="shared" si="77"/>
        <v>0</v>
      </c>
      <c r="Q73" s="220" t="e">
        <f t="shared" si="78"/>
        <v>#DIV/0!</v>
      </c>
      <c r="R73" s="219">
        <f t="shared" si="79"/>
        <v>0</v>
      </c>
      <c r="S73" s="220" t="e">
        <f t="shared" si="80"/>
        <v>#DIV/0!</v>
      </c>
      <c r="T73" s="219">
        <f t="shared" si="81"/>
        <v>-2.455889784</v>
      </c>
      <c r="U73" s="220">
        <f t="shared" si="82"/>
        <v>0</v>
      </c>
      <c r="V73" s="219">
        <f t="shared" si="83"/>
        <v>0</v>
      </c>
      <c r="W73" s="220" t="e">
        <f t="shared" si="84"/>
        <v>#DIV/0!</v>
      </c>
      <c r="X73" s="238"/>
    </row>
    <row r="74" spans="1:24" s="239" customFormat="1" ht="26.25" customHeight="1">
      <c r="A74" s="267" t="s">
        <v>921</v>
      </c>
      <c r="B74" s="278" t="s">
        <v>1027</v>
      </c>
      <c r="C74" s="277" t="s">
        <v>1028</v>
      </c>
      <c r="D74" s="234">
        <f t="shared" si="73"/>
        <v>1.4364303599999999</v>
      </c>
      <c r="E74" s="272">
        <v>0</v>
      </c>
      <c r="F74" s="272">
        <v>0</v>
      </c>
      <c r="G74" s="233">
        <v>1.4364303599999999</v>
      </c>
      <c r="H74" s="274">
        <v>0</v>
      </c>
      <c r="I74" s="209">
        <f t="shared" si="74"/>
        <v>0</v>
      </c>
      <c r="J74" s="274">
        <v>0</v>
      </c>
      <c r="K74" s="274">
        <v>0</v>
      </c>
      <c r="L74" s="274">
        <v>0</v>
      </c>
      <c r="M74" s="274">
        <v>0</v>
      </c>
      <c r="N74" s="219">
        <f t="shared" si="75"/>
        <v>-1.4364303599999999</v>
      </c>
      <c r="O74" s="220">
        <f t="shared" si="76"/>
        <v>0</v>
      </c>
      <c r="P74" s="219">
        <f t="shared" si="77"/>
        <v>0</v>
      </c>
      <c r="Q74" s="220" t="e">
        <f t="shared" si="78"/>
        <v>#DIV/0!</v>
      </c>
      <c r="R74" s="219">
        <f t="shared" si="79"/>
        <v>0</v>
      </c>
      <c r="S74" s="220" t="e">
        <f t="shared" si="80"/>
        <v>#DIV/0!</v>
      </c>
      <c r="T74" s="219">
        <f t="shared" si="81"/>
        <v>-1.4364303599999999</v>
      </c>
      <c r="U74" s="220">
        <f t="shared" si="82"/>
        <v>0</v>
      </c>
      <c r="V74" s="219">
        <f t="shared" si="83"/>
        <v>0</v>
      </c>
      <c r="W74" s="220" t="e">
        <f t="shared" si="84"/>
        <v>#DIV/0!</v>
      </c>
      <c r="X74" s="238"/>
    </row>
    <row r="75" spans="1:24" s="239" customFormat="1" ht="26.25" customHeight="1">
      <c r="A75" s="267" t="s">
        <v>924</v>
      </c>
      <c r="B75" s="278" t="s">
        <v>1029</v>
      </c>
      <c r="C75" s="277" t="s">
        <v>1030</v>
      </c>
      <c r="D75" s="234">
        <f t="shared" si="73"/>
        <v>8.5671227999999982</v>
      </c>
      <c r="E75" s="272">
        <v>0</v>
      </c>
      <c r="F75" s="272">
        <v>0</v>
      </c>
      <c r="G75" s="233">
        <v>8.5671227999999982</v>
      </c>
      <c r="H75" s="274">
        <v>0</v>
      </c>
      <c r="I75" s="209">
        <f t="shared" si="74"/>
        <v>0</v>
      </c>
      <c r="J75" s="274">
        <v>0</v>
      </c>
      <c r="K75" s="274">
        <v>0</v>
      </c>
      <c r="L75" s="274">
        <v>0</v>
      </c>
      <c r="M75" s="274">
        <v>0</v>
      </c>
      <c r="N75" s="219">
        <f t="shared" si="75"/>
        <v>-8.5671227999999982</v>
      </c>
      <c r="O75" s="220">
        <f t="shared" si="76"/>
        <v>0</v>
      </c>
      <c r="P75" s="219">
        <f t="shared" si="77"/>
        <v>0</v>
      </c>
      <c r="Q75" s="220" t="e">
        <f t="shared" si="78"/>
        <v>#DIV/0!</v>
      </c>
      <c r="R75" s="219">
        <f t="shared" si="79"/>
        <v>0</v>
      </c>
      <c r="S75" s="220" t="e">
        <f t="shared" si="80"/>
        <v>#DIV/0!</v>
      </c>
      <c r="T75" s="219">
        <f t="shared" si="81"/>
        <v>-8.5671227999999982</v>
      </c>
      <c r="U75" s="220">
        <f t="shared" si="82"/>
        <v>0</v>
      </c>
      <c r="V75" s="219">
        <f t="shared" si="83"/>
        <v>0</v>
      </c>
      <c r="W75" s="220" t="e">
        <f t="shared" si="84"/>
        <v>#DIV/0!</v>
      </c>
      <c r="X75" s="238"/>
    </row>
    <row r="76" spans="1:24" s="239" customFormat="1" ht="26.25" customHeight="1">
      <c r="A76" s="267" t="s">
        <v>927</v>
      </c>
      <c r="B76" s="278" t="s">
        <v>1031</v>
      </c>
      <c r="C76" s="277" t="s">
        <v>1032</v>
      </c>
      <c r="D76" s="234">
        <f t="shared" si="73"/>
        <v>5.5612427999999996</v>
      </c>
      <c r="E76" s="272">
        <v>0</v>
      </c>
      <c r="F76" s="272">
        <v>0</v>
      </c>
      <c r="G76" s="233">
        <v>5.5612427999999996</v>
      </c>
      <c r="H76" s="274">
        <v>0</v>
      </c>
      <c r="I76" s="209">
        <f t="shared" si="74"/>
        <v>0</v>
      </c>
      <c r="J76" s="274">
        <v>0</v>
      </c>
      <c r="K76" s="274">
        <v>0</v>
      </c>
      <c r="L76" s="274">
        <v>0</v>
      </c>
      <c r="M76" s="274">
        <v>0</v>
      </c>
      <c r="N76" s="219">
        <f t="shared" si="75"/>
        <v>-5.5612427999999996</v>
      </c>
      <c r="O76" s="220">
        <f t="shared" si="76"/>
        <v>0</v>
      </c>
      <c r="P76" s="219">
        <f t="shared" si="77"/>
        <v>0</v>
      </c>
      <c r="Q76" s="220" t="e">
        <f t="shared" si="78"/>
        <v>#DIV/0!</v>
      </c>
      <c r="R76" s="219">
        <f t="shared" si="79"/>
        <v>0</v>
      </c>
      <c r="S76" s="220" t="e">
        <f t="shared" si="80"/>
        <v>#DIV/0!</v>
      </c>
      <c r="T76" s="219">
        <f t="shared" si="81"/>
        <v>-5.5612427999999996</v>
      </c>
      <c r="U76" s="220">
        <f t="shared" si="82"/>
        <v>0</v>
      </c>
      <c r="V76" s="219">
        <f t="shared" si="83"/>
        <v>0</v>
      </c>
      <c r="W76" s="220" t="e">
        <f t="shared" si="84"/>
        <v>#DIV/0!</v>
      </c>
      <c r="X76" s="238"/>
    </row>
    <row r="77" spans="1:24" s="239" customFormat="1" ht="26.25" customHeight="1">
      <c r="A77" s="267" t="s">
        <v>930</v>
      </c>
      <c r="B77" s="278" t="s">
        <v>1033</v>
      </c>
      <c r="C77" s="277" t="s">
        <v>1034</v>
      </c>
      <c r="D77" s="234">
        <f t="shared" si="73"/>
        <v>6.0830039999999999</v>
      </c>
      <c r="E77" s="272">
        <v>0</v>
      </c>
      <c r="F77" s="272">
        <v>0</v>
      </c>
      <c r="G77" s="233">
        <v>6.0830039999999999</v>
      </c>
      <c r="H77" s="274">
        <v>0</v>
      </c>
      <c r="I77" s="209">
        <f t="shared" si="74"/>
        <v>0</v>
      </c>
      <c r="J77" s="274">
        <v>0</v>
      </c>
      <c r="K77" s="274">
        <v>0</v>
      </c>
      <c r="L77" s="274">
        <v>0</v>
      </c>
      <c r="M77" s="274">
        <v>0</v>
      </c>
      <c r="N77" s="219">
        <f t="shared" si="75"/>
        <v>-6.0830039999999999</v>
      </c>
      <c r="O77" s="220">
        <f t="shared" si="76"/>
        <v>0</v>
      </c>
      <c r="P77" s="219">
        <f t="shared" si="77"/>
        <v>0</v>
      </c>
      <c r="Q77" s="220" t="e">
        <f t="shared" si="78"/>
        <v>#DIV/0!</v>
      </c>
      <c r="R77" s="219">
        <f t="shared" si="79"/>
        <v>0</v>
      </c>
      <c r="S77" s="220" t="e">
        <f t="shared" si="80"/>
        <v>#DIV/0!</v>
      </c>
      <c r="T77" s="219">
        <f t="shared" si="81"/>
        <v>-6.0830039999999999</v>
      </c>
      <c r="U77" s="220">
        <f t="shared" si="82"/>
        <v>0</v>
      </c>
      <c r="V77" s="219">
        <f t="shared" si="83"/>
        <v>0</v>
      </c>
      <c r="W77" s="220" t="e">
        <f t="shared" si="84"/>
        <v>#DIV/0!</v>
      </c>
      <c r="X77" s="238"/>
    </row>
    <row r="78" spans="1:24" s="239" customFormat="1" ht="26.25" customHeight="1">
      <c r="A78" s="267" t="s">
        <v>933</v>
      </c>
      <c r="B78" s="278" t="s">
        <v>1035</v>
      </c>
      <c r="C78" s="277" t="s">
        <v>1036</v>
      </c>
      <c r="D78" s="234">
        <f t="shared" si="73"/>
        <v>2.0478239999999999</v>
      </c>
      <c r="E78" s="272">
        <v>0</v>
      </c>
      <c r="F78" s="272">
        <v>0</v>
      </c>
      <c r="G78" s="233">
        <v>2.0478239999999999</v>
      </c>
      <c r="H78" s="274">
        <v>0</v>
      </c>
      <c r="I78" s="209">
        <f t="shared" si="74"/>
        <v>0</v>
      </c>
      <c r="J78" s="274">
        <v>0</v>
      </c>
      <c r="K78" s="274">
        <v>0</v>
      </c>
      <c r="L78" s="274">
        <v>0</v>
      </c>
      <c r="M78" s="274">
        <v>0</v>
      </c>
      <c r="N78" s="219">
        <f t="shared" si="75"/>
        <v>-2.0478239999999999</v>
      </c>
      <c r="O78" s="220">
        <f t="shared" si="76"/>
        <v>0</v>
      </c>
      <c r="P78" s="219">
        <f t="shared" si="77"/>
        <v>0</v>
      </c>
      <c r="Q78" s="220" t="e">
        <f t="shared" si="78"/>
        <v>#DIV/0!</v>
      </c>
      <c r="R78" s="219">
        <f t="shared" si="79"/>
        <v>0</v>
      </c>
      <c r="S78" s="220" t="e">
        <f t="shared" si="80"/>
        <v>#DIV/0!</v>
      </c>
      <c r="T78" s="219">
        <f t="shared" si="81"/>
        <v>-2.0478239999999999</v>
      </c>
      <c r="U78" s="220">
        <f t="shared" si="82"/>
        <v>0</v>
      </c>
      <c r="V78" s="219">
        <f t="shared" si="83"/>
        <v>0</v>
      </c>
      <c r="W78" s="220" t="e">
        <f t="shared" si="84"/>
        <v>#DIV/0!</v>
      </c>
      <c r="X78" s="238"/>
    </row>
    <row r="79" spans="1:24" s="239" customFormat="1" ht="26.25" customHeight="1">
      <c r="A79" s="267" t="s">
        <v>936</v>
      </c>
      <c r="B79" s="278" t="s">
        <v>1037</v>
      </c>
      <c r="C79" s="277" t="s">
        <v>1038</v>
      </c>
      <c r="D79" s="234">
        <f t="shared" si="73"/>
        <v>2.0478239999999999</v>
      </c>
      <c r="E79" s="272">
        <v>0</v>
      </c>
      <c r="F79" s="272">
        <v>0</v>
      </c>
      <c r="G79" s="233">
        <v>2.0478239999999999</v>
      </c>
      <c r="H79" s="274">
        <v>0</v>
      </c>
      <c r="I79" s="257">
        <f t="shared" si="74"/>
        <v>0</v>
      </c>
      <c r="J79" s="274">
        <v>0</v>
      </c>
      <c r="K79" s="274">
        <v>0</v>
      </c>
      <c r="L79" s="274">
        <v>0</v>
      </c>
      <c r="M79" s="274">
        <v>0</v>
      </c>
      <c r="N79" s="219">
        <f t="shared" si="75"/>
        <v>-2.0478239999999999</v>
      </c>
      <c r="O79" s="220">
        <f t="shared" si="76"/>
        <v>0</v>
      </c>
      <c r="P79" s="219">
        <f t="shared" si="77"/>
        <v>0</v>
      </c>
      <c r="Q79" s="220" t="e">
        <f t="shared" si="78"/>
        <v>#DIV/0!</v>
      </c>
      <c r="R79" s="219">
        <f t="shared" si="79"/>
        <v>0</v>
      </c>
      <c r="S79" s="220" t="e">
        <f t="shared" si="80"/>
        <v>#DIV/0!</v>
      </c>
      <c r="T79" s="219">
        <f t="shared" si="81"/>
        <v>-2.0478239999999999</v>
      </c>
      <c r="U79" s="220">
        <f t="shared" si="82"/>
        <v>0</v>
      </c>
      <c r="V79" s="219">
        <f t="shared" si="83"/>
        <v>0</v>
      </c>
      <c r="W79" s="220" t="e">
        <f t="shared" si="84"/>
        <v>#DIV/0!</v>
      </c>
      <c r="X79" s="238"/>
    </row>
    <row r="80" spans="1:24" s="239" customFormat="1" ht="26.25" customHeight="1">
      <c r="A80" s="267" t="s">
        <v>939</v>
      </c>
      <c r="B80" s="278" t="s">
        <v>1039</v>
      </c>
      <c r="C80" s="277" t="s">
        <v>1040</v>
      </c>
      <c r="D80" s="234">
        <f t="shared" si="73"/>
        <v>5.4601771559999994</v>
      </c>
      <c r="E80" s="272">
        <v>0</v>
      </c>
      <c r="F80" s="272">
        <v>0</v>
      </c>
      <c r="G80" s="233">
        <v>5.4601771559999994</v>
      </c>
      <c r="H80" s="274">
        <v>0</v>
      </c>
      <c r="I80" s="257">
        <f t="shared" si="74"/>
        <v>0</v>
      </c>
      <c r="J80" s="274">
        <v>0</v>
      </c>
      <c r="K80" s="274">
        <v>0</v>
      </c>
      <c r="L80" s="274">
        <v>0</v>
      </c>
      <c r="M80" s="274">
        <v>0</v>
      </c>
      <c r="N80" s="219">
        <f t="shared" si="75"/>
        <v>-5.4601771559999994</v>
      </c>
      <c r="O80" s="220">
        <f t="shared" si="76"/>
        <v>0</v>
      </c>
      <c r="P80" s="219">
        <f t="shared" si="77"/>
        <v>0</v>
      </c>
      <c r="Q80" s="220" t="e">
        <f t="shared" si="78"/>
        <v>#DIV/0!</v>
      </c>
      <c r="R80" s="219">
        <f t="shared" si="79"/>
        <v>0</v>
      </c>
      <c r="S80" s="220" t="e">
        <f t="shared" si="80"/>
        <v>#DIV/0!</v>
      </c>
      <c r="T80" s="219">
        <f t="shared" si="81"/>
        <v>-5.4601771559999994</v>
      </c>
      <c r="U80" s="220">
        <f t="shared" si="82"/>
        <v>0</v>
      </c>
      <c r="V80" s="219">
        <f t="shared" si="83"/>
        <v>0</v>
      </c>
      <c r="W80" s="220" t="e">
        <f t="shared" si="84"/>
        <v>#DIV/0!</v>
      </c>
      <c r="X80" s="238"/>
    </row>
    <row r="81" spans="1:24" s="239" customFormat="1" ht="26.25" customHeight="1">
      <c r="A81" s="267" t="s">
        <v>1046</v>
      </c>
      <c r="B81" s="278" t="s">
        <v>1041</v>
      </c>
      <c r="C81" s="277" t="s">
        <v>1042</v>
      </c>
      <c r="D81" s="234">
        <f t="shared" si="73"/>
        <v>3.6406847999999998</v>
      </c>
      <c r="E81" s="272">
        <v>0</v>
      </c>
      <c r="F81" s="272">
        <v>0</v>
      </c>
      <c r="G81" s="233">
        <v>3.6406847999999998</v>
      </c>
      <c r="H81" s="274">
        <v>0</v>
      </c>
      <c r="I81" s="257">
        <f t="shared" si="74"/>
        <v>0</v>
      </c>
      <c r="J81" s="274">
        <v>0</v>
      </c>
      <c r="K81" s="274">
        <v>0</v>
      </c>
      <c r="L81" s="274">
        <v>0</v>
      </c>
      <c r="M81" s="274">
        <v>0</v>
      </c>
      <c r="N81" s="219">
        <f t="shared" si="75"/>
        <v>-3.6406847999999998</v>
      </c>
      <c r="O81" s="220">
        <f t="shared" si="76"/>
        <v>0</v>
      </c>
      <c r="P81" s="219">
        <f t="shared" si="77"/>
        <v>0</v>
      </c>
      <c r="Q81" s="220" t="e">
        <f t="shared" si="78"/>
        <v>#DIV/0!</v>
      </c>
      <c r="R81" s="219">
        <f t="shared" si="79"/>
        <v>0</v>
      </c>
      <c r="S81" s="220" t="e">
        <f t="shared" si="80"/>
        <v>#DIV/0!</v>
      </c>
      <c r="T81" s="219">
        <f t="shared" si="81"/>
        <v>-3.6406847999999998</v>
      </c>
      <c r="U81" s="220">
        <f t="shared" si="82"/>
        <v>0</v>
      </c>
      <c r="V81" s="219">
        <f t="shared" si="83"/>
        <v>0</v>
      </c>
      <c r="W81" s="220" t="e">
        <f t="shared" si="84"/>
        <v>#DIV/0!</v>
      </c>
      <c r="X81" s="238"/>
    </row>
    <row r="82" spans="1:24" s="239" customFormat="1" ht="40.5" customHeight="1" thickBot="1">
      <c r="A82" s="267" t="s">
        <v>1047</v>
      </c>
      <c r="B82" s="279" t="s">
        <v>1043</v>
      </c>
      <c r="C82" s="277" t="s">
        <v>1044</v>
      </c>
      <c r="D82" s="234">
        <f t="shared" si="73"/>
        <v>20.6210448</v>
      </c>
      <c r="E82" s="272">
        <v>0</v>
      </c>
      <c r="F82" s="272">
        <v>0</v>
      </c>
      <c r="G82" s="233">
        <v>20.6210448</v>
      </c>
      <c r="H82" s="274">
        <v>0</v>
      </c>
      <c r="I82" s="257">
        <f t="shared" si="74"/>
        <v>0</v>
      </c>
      <c r="J82" s="274">
        <v>0</v>
      </c>
      <c r="K82" s="274">
        <v>0</v>
      </c>
      <c r="L82" s="274">
        <v>0</v>
      </c>
      <c r="M82" s="274">
        <v>0</v>
      </c>
      <c r="N82" s="219">
        <f t="shared" si="75"/>
        <v>-20.6210448</v>
      </c>
      <c r="O82" s="220">
        <f t="shared" si="76"/>
        <v>0</v>
      </c>
      <c r="P82" s="219">
        <f t="shared" si="77"/>
        <v>0</v>
      </c>
      <c r="Q82" s="220" t="e">
        <f t="shared" si="78"/>
        <v>#DIV/0!</v>
      </c>
      <c r="R82" s="219">
        <f t="shared" si="79"/>
        <v>0</v>
      </c>
      <c r="S82" s="220" t="e">
        <f t="shared" si="80"/>
        <v>#DIV/0!</v>
      </c>
      <c r="T82" s="219">
        <f t="shared" si="81"/>
        <v>-20.6210448</v>
      </c>
      <c r="U82" s="220">
        <f t="shared" si="82"/>
        <v>0</v>
      </c>
      <c r="V82" s="219">
        <f t="shared" si="83"/>
        <v>0</v>
      </c>
      <c r="W82" s="220" t="e">
        <f t="shared" si="84"/>
        <v>#DIV/0!</v>
      </c>
      <c r="X82" s="238"/>
    </row>
    <row r="83" spans="1:24" ht="39.75" customHeight="1">
      <c r="A83" s="228" t="s">
        <v>1048</v>
      </c>
      <c r="B83" s="269" t="s">
        <v>992</v>
      </c>
      <c r="C83" s="228" t="s">
        <v>920</v>
      </c>
      <c r="D83" s="234">
        <f>E83+F83+G83+H83</f>
        <v>0</v>
      </c>
      <c r="E83" s="233">
        <v>0</v>
      </c>
      <c r="F83" s="233">
        <v>0</v>
      </c>
      <c r="G83" s="233">
        <v>0</v>
      </c>
      <c r="H83" s="233">
        <v>0</v>
      </c>
      <c r="I83" s="257">
        <f t="shared" ref="I83:I87" si="85">J83+K83+L83+M83</f>
        <v>5.0182440000000001</v>
      </c>
      <c r="J83" s="233">
        <v>0</v>
      </c>
      <c r="K83" s="233">
        <v>0</v>
      </c>
      <c r="L83" s="209">
        <v>5.0182440000000001</v>
      </c>
      <c r="M83" s="233">
        <v>0</v>
      </c>
      <c r="N83" s="219">
        <f t="shared" si="7"/>
        <v>5.0182440000000001</v>
      </c>
      <c r="O83" s="220" t="e">
        <f t="shared" si="19"/>
        <v>#DIV/0!</v>
      </c>
      <c r="P83" s="219">
        <f t="shared" si="8"/>
        <v>0</v>
      </c>
      <c r="Q83" s="220" t="e">
        <f t="shared" si="9"/>
        <v>#DIV/0!</v>
      </c>
      <c r="R83" s="219">
        <f t="shared" si="10"/>
        <v>0</v>
      </c>
      <c r="S83" s="220" t="e">
        <f t="shared" si="11"/>
        <v>#DIV/0!</v>
      </c>
      <c r="T83" s="219">
        <f t="shared" si="12"/>
        <v>5.0182440000000001</v>
      </c>
      <c r="U83" s="220" t="e">
        <f t="shared" si="13"/>
        <v>#DIV/0!</v>
      </c>
      <c r="V83" s="219">
        <f t="shared" si="14"/>
        <v>0</v>
      </c>
      <c r="W83" s="220" t="e">
        <f t="shared" si="15"/>
        <v>#DIV/0!</v>
      </c>
      <c r="X83" s="258" t="s">
        <v>1061</v>
      </c>
    </row>
    <row r="84" spans="1:24" ht="44.25" customHeight="1">
      <c r="A84" s="228" t="s">
        <v>1049</v>
      </c>
      <c r="B84" s="246" t="s">
        <v>922</v>
      </c>
      <c r="C84" s="245" t="s">
        <v>923</v>
      </c>
      <c r="D84" s="234">
        <f t="shared" ref="D84:D90" si="86">E84+F84+G84+H84</f>
        <v>4.38</v>
      </c>
      <c r="E84" s="234">
        <v>0</v>
      </c>
      <c r="F84" s="234">
        <v>0</v>
      </c>
      <c r="G84" s="233">
        <v>4.38</v>
      </c>
      <c r="H84" s="234">
        <v>0</v>
      </c>
      <c r="I84" s="257">
        <f t="shared" si="85"/>
        <v>4.2531845759999998</v>
      </c>
      <c r="J84" s="234">
        <v>0</v>
      </c>
      <c r="K84" s="234">
        <v>0</v>
      </c>
      <c r="L84" s="234">
        <f>3.54432048*1.2</f>
        <v>4.2531845759999998</v>
      </c>
      <c r="M84" s="234">
        <v>0</v>
      </c>
      <c r="N84" s="219">
        <f t="shared" si="7"/>
        <v>-0.12681542400000012</v>
      </c>
      <c r="O84" s="220">
        <f t="shared" si="19"/>
        <v>97.104670684931506</v>
      </c>
      <c r="P84" s="219">
        <f t="shared" si="8"/>
        <v>0</v>
      </c>
      <c r="Q84" s="220" t="e">
        <f t="shared" si="9"/>
        <v>#DIV/0!</v>
      </c>
      <c r="R84" s="219">
        <f t="shared" si="10"/>
        <v>0</v>
      </c>
      <c r="S84" s="220" t="e">
        <f t="shared" si="11"/>
        <v>#DIV/0!</v>
      </c>
      <c r="T84" s="219">
        <f t="shared" si="12"/>
        <v>-0.12681542400000012</v>
      </c>
      <c r="U84" s="220">
        <f t="shared" si="13"/>
        <v>97.104670684931506</v>
      </c>
      <c r="V84" s="219">
        <f t="shared" si="14"/>
        <v>0</v>
      </c>
      <c r="W84" s="220" t="e">
        <f t="shared" si="15"/>
        <v>#DIV/0!</v>
      </c>
      <c r="X84" s="268" t="s">
        <v>1002</v>
      </c>
    </row>
    <row r="85" spans="1:24" ht="26.25" customHeight="1">
      <c r="A85" s="228" t="s">
        <v>1050</v>
      </c>
      <c r="B85" s="246" t="s">
        <v>925</v>
      </c>
      <c r="C85" s="245" t="s">
        <v>926</v>
      </c>
      <c r="D85" s="234">
        <f t="shared" si="86"/>
        <v>2.532</v>
      </c>
      <c r="E85" s="233">
        <v>0</v>
      </c>
      <c r="F85" s="233">
        <v>0</v>
      </c>
      <c r="G85" s="263">
        <v>2.532</v>
      </c>
      <c r="H85" s="233">
        <v>0</v>
      </c>
      <c r="I85" s="209">
        <f t="shared" si="85"/>
        <v>2.2764992519999998</v>
      </c>
      <c r="J85" s="233">
        <v>0</v>
      </c>
      <c r="K85" s="233">
        <v>0</v>
      </c>
      <c r="L85" s="209">
        <f>1.89708271*1.2</f>
        <v>2.2764992519999998</v>
      </c>
      <c r="M85" s="233">
        <v>0</v>
      </c>
      <c r="N85" s="219">
        <f t="shared" si="7"/>
        <v>-0.25550074800000022</v>
      </c>
      <c r="O85" s="220">
        <f t="shared" si="19"/>
        <v>89.909133175355436</v>
      </c>
      <c r="P85" s="219">
        <f t="shared" si="8"/>
        <v>0</v>
      </c>
      <c r="Q85" s="220" t="e">
        <f t="shared" si="9"/>
        <v>#DIV/0!</v>
      </c>
      <c r="R85" s="219">
        <f t="shared" si="10"/>
        <v>0</v>
      </c>
      <c r="S85" s="220" t="e">
        <f t="shared" si="11"/>
        <v>#DIV/0!</v>
      </c>
      <c r="T85" s="219">
        <f t="shared" si="12"/>
        <v>-0.25550074800000022</v>
      </c>
      <c r="U85" s="220">
        <f t="shared" si="13"/>
        <v>89.909133175355436</v>
      </c>
      <c r="V85" s="219">
        <f t="shared" si="14"/>
        <v>0</v>
      </c>
      <c r="W85" s="220" t="e">
        <f t="shared" si="15"/>
        <v>#DIV/0!</v>
      </c>
      <c r="X85" s="258"/>
    </row>
    <row r="86" spans="1:24" ht="26.25" customHeight="1">
      <c r="A86" s="228" t="s">
        <v>1051</v>
      </c>
      <c r="B86" s="207" t="s">
        <v>928</v>
      </c>
      <c r="C86" s="228" t="s">
        <v>929</v>
      </c>
      <c r="D86" s="234">
        <f t="shared" si="86"/>
        <v>0</v>
      </c>
      <c r="E86" s="233">
        <v>0</v>
      </c>
      <c r="F86" s="233">
        <v>0</v>
      </c>
      <c r="G86" s="233">
        <v>0</v>
      </c>
      <c r="H86" s="233">
        <v>0</v>
      </c>
      <c r="I86" s="234">
        <f t="shared" si="85"/>
        <v>0</v>
      </c>
      <c r="J86" s="233">
        <v>0</v>
      </c>
      <c r="K86" s="233">
        <v>0</v>
      </c>
      <c r="L86" s="233">
        <v>0</v>
      </c>
      <c r="M86" s="233">
        <v>0</v>
      </c>
      <c r="N86" s="219">
        <f t="shared" si="7"/>
        <v>0</v>
      </c>
      <c r="O86" s="220" t="e">
        <f t="shared" si="19"/>
        <v>#DIV/0!</v>
      </c>
      <c r="P86" s="219">
        <f t="shared" si="8"/>
        <v>0</v>
      </c>
      <c r="Q86" s="220" t="e">
        <f t="shared" si="9"/>
        <v>#DIV/0!</v>
      </c>
      <c r="R86" s="219">
        <f t="shared" si="10"/>
        <v>0</v>
      </c>
      <c r="S86" s="220" t="e">
        <f t="shared" si="11"/>
        <v>#DIV/0!</v>
      </c>
      <c r="T86" s="219">
        <f t="shared" si="12"/>
        <v>0</v>
      </c>
      <c r="U86" s="220" t="e">
        <f t="shared" si="13"/>
        <v>#DIV/0!</v>
      </c>
      <c r="V86" s="219">
        <f t="shared" si="14"/>
        <v>0</v>
      </c>
      <c r="W86" s="220" t="e">
        <f t="shared" si="15"/>
        <v>#DIV/0!</v>
      </c>
      <c r="X86" s="258"/>
    </row>
    <row r="87" spans="1:24" ht="26.25" customHeight="1">
      <c r="A87" s="228" t="s">
        <v>1052</v>
      </c>
      <c r="B87" s="207" t="s">
        <v>931</v>
      </c>
      <c r="C87" s="228" t="s">
        <v>932</v>
      </c>
      <c r="D87" s="234">
        <f t="shared" si="86"/>
        <v>0.29362920000000003</v>
      </c>
      <c r="E87" s="233">
        <v>0</v>
      </c>
      <c r="F87" s="233">
        <v>0</v>
      </c>
      <c r="G87" s="233">
        <v>0.29362920000000003</v>
      </c>
      <c r="H87" s="233">
        <v>0</v>
      </c>
      <c r="I87" s="234">
        <f t="shared" si="85"/>
        <v>0.19003521600000001</v>
      </c>
      <c r="J87" s="233">
        <v>0</v>
      </c>
      <c r="K87" s="233">
        <v>0</v>
      </c>
      <c r="L87" s="233">
        <v>0.19003521600000001</v>
      </c>
      <c r="M87" s="233">
        <v>0</v>
      </c>
      <c r="N87" s="219">
        <f t="shared" si="7"/>
        <v>-0.10359398400000003</v>
      </c>
      <c r="O87" s="220">
        <f t="shared" si="19"/>
        <v>64.719454332198566</v>
      </c>
      <c r="P87" s="219">
        <f t="shared" si="8"/>
        <v>0</v>
      </c>
      <c r="Q87" s="220" t="e">
        <f t="shared" si="9"/>
        <v>#DIV/0!</v>
      </c>
      <c r="R87" s="219">
        <f t="shared" si="10"/>
        <v>0</v>
      </c>
      <c r="S87" s="220" t="e">
        <f t="shared" si="11"/>
        <v>#DIV/0!</v>
      </c>
      <c r="T87" s="219">
        <f t="shared" si="12"/>
        <v>-0.10359398400000003</v>
      </c>
      <c r="U87" s="220">
        <f t="shared" si="13"/>
        <v>64.719454332198566</v>
      </c>
      <c r="V87" s="219">
        <f t="shared" si="14"/>
        <v>0</v>
      </c>
      <c r="W87" s="220" t="e">
        <f t="shared" si="15"/>
        <v>#DIV/0!</v>
      </c>
      <c r="X87" s="258"/>
    </row>
    <row r="88" spans="1:24" ht="26.25" customHeight="1">
      <c r="A88" s="228" t="s">
        <v>1053</v>
      </c>
      <c r="B88" s="241" t="s">
        <v>934</v>
      </c>
      <c r="C88" s="228" t="s">
        <v>935</v>
      </c>
      <c r="D88" s="234">
        <f>E88+F88+G88+H88</f>
        <v>0.1897452</v>
      </c>
      <c r="E88" s="233">
        <v>0</v>
      </c>
      <c r="F88" s="233">
        <v>0</v>
      </c>
      <c r="G88" s="233">
        <v>0.1897452</v>
      </c>
      <c r="H88" s="233">
        <v>0</v>
      </c>
      <c r="I88" s="234">
        <f>J88+K88+L88+M88</f>
        <v>0.177102432</v>
      </c>
      <c r="J88" s="233">
        <v>0</v>
      </c>
      <c r="K88" s="233">
        <v>0</v>
      </c>
      <c r="L88" s="233">
        <v>0.177102432</v>
      </c>
      <c r="M88" s="233">
        <v>0</v>
      </c>
      <c r="N88" s="219">
        <f t="shared" si="7"/>
        <v>-1.2642767999999999E-2</v>
      </c>
      <c r="O88" s="220">
        <f t="shared" si="19"/>
        <v>93.336976113229738</v>
      </c>
      <c r="P88" s="219">
        <f t="shared" si="8"/>
        <v>0</v>
      </c>
      <c r="Q88" s="220" t="e">
        <f t="shared" si="9"/>
        <v>#DIV/0!</v>
      </c>
      <c r="R88" s="219">
        <f t="shared" si="10"/>
        <v>0</v>
      </c>
      <c r="S88" s="220" t="e">
        <f t="shared" si="11"/>
        <v>#DIV/0!</v>
      </c>
      <c r="T88" s="219">
        <f t="shared" si="12"/>
        <v>-1.2642767999999999E-2</v>
      </c>
      <c r="U88" s="220">
        <f t="shared" si="13"/>
        <v>93.336976113229738</v>
      </c>
      <c r="V88" s="219">
        <f t="shared" si="14"/>
        <v>0</v>
      </c>
      <c r="W88" s="220" t="e">
        <f t="shared" si="15"/>
        <v>#DIV/0!</v>
      </c>
      <c r="X88" s="258"/>
    </row>
    <row r="89" spans="1:24" ht="26.25" customHeight="1">
      <c r="A89" s="228" t="s">
        <v>1054</v>
      </c>
      <c r="B89" s="241" t="s">
        <v>937</v>
      </c>
      <c r="C89" s="228" t="s">
        <v>938</v>
      </c>
      <c r="D89" s="234">
        <f t="shared" si="86"/>
        <v>0.38907959999999997</v>
      </c>
      <c r="E89" s="234">
        <f t="shared" ref="E89:M89" si="87">E90+E91</f>
        <v>0</v>
      </c>
      <c r="F89" s="234">
        <f t="shared" si="87"/>
        <v>0</v>
      </c>
      <c r="G89" s="233">
        <v>0.38907959999999997</v>
      </c>
      <c r="H89" s="234">
        <f t="shared" si="87"/>
        <v>0</v>
      </c>
      <c r="I89" s="234">
        <f t="shared" ref="I89:I90" si="88">J89+K89+L89+M89</f>
        <v>0.30626802000000003</v>
      </c>
      <c r="J89" s="234">
        <f t="shared" si="87"/>
        <v>0</v>
      </c>
      <c r="K89" s="234">
        <f t="shared" si="87"/>
        <v>0</v>
      </c>
      <c r="L89" s="233">
        <v>0.30626802000000003</v>
      </c>
      <c r="M89" s="234">
        <f t="shared" si="87"/>
        <v>0</v>
      </c>
      <c r="N89" s="219">
        <f t="shared" si="7"/>
        <v>-8.281157999999994E-2</v>
      </c>
      <c r="O89" s="220">
        <f t="shared" si="19"/>
        <v>78.716031372500652</v>
      </c>
      <c r="P89" s="219">
        <f t="shared" si="8"/>
        <v>0</v>
      </c>
      <c r="Q89" s="220" t="e">
        <f t="shared" si="9"/>
        <v>#DIV/0!</v>
      </c>
      <c r="R89" s="219">
        <f t="shared" si="10"/>
        <v>0</v>
      </c>
      <c r="S89" s="220" t="e">
        <f t="shared" si="11"/>
        <v>#DIV/0!</v>
      </c>
      <c r="T89" s="219">
        <f t="shared" si="12"/>
        <v>-8.281157999999994E-2</v>
      </c>
      <c r="U89" s="220">
        <f t="shared" si="13"/>
        <v>78.716031372500652</v>
      </c>
      <c r="V89" s="219">
        <f t="shared" si="14"/>
        <v>0</v>
      </c>
      <c r="W89" s="220" t="e">
        <f t="shared" si="15"/>
        <v>#DIV/0!</v>
      </c>
      <c r="X89" s="258"/>
    </row>
    <row r="90" spans="1:24" ht="26.25" customHeight="1">
      <c r="A90" s="228" t="s">
        <v>1055</v>
      </c>
      <c r="B90" s="241" t="s">
        <v>940</v>
      </c>
      <c r="C90" s="228" t="s">
        <v>941</v>
      </c>
      <c r="D90" s="234">
        <f t="shared" si="86"/>
        <v>2.04</v>
      </c>
      <c r="E90" s="233">
        <v>0</v>
      </c>
      <c r="F90" s="233">
        <v>0</v>
      </c>
      <c r="G90" s="209">
        <v>2.04</v>
      </c>
      <c r="H90" s="209">
        <v>0</v>
      </c>
      <c r="I90" s="234">
        <f t="shared" si="88"/>
        <v>2.0191614599999999</v>
      </c>
      <c r="J90" s="233">
        <v>0</v>
      </c>
      <c r="K90" s="233">
        <v>0</v>
      </c>
      <c r="L90" s="209">
        <v>2.0191614599999999</v>
      </c>
      <c r="M90" s="209">
        <v>0</v>
      </c>
      <c r="N90" s="219">
        <f t="shared" si="7"/>
        <v>-2.0838540000000183E-2</v>
      </c>
      <c r="O90" s="220">
        <f t="shared" si="19"/>
        <v>98.978502941176458</v>
      </c>
      <c r="P90" s="219">
        <f t="shared" si="8"/>
        <v>0</v>
      </c>
      <c r="Q90" s="220" t="e">
        <f t="shared" si="9"/>
        <v>#DIV/0!</v>
      </c>
      <c r="R90" s="219">
        <f t="shared" si="10"/>
        <v>0</v>
      </c>
      <c r="S90" s="220" t="e">
        <f t="shared" si="11"/>
        <v>#DIV/0!</v>
      </c>
      <c r="T90" s="219">
        <f>L90-G90</f>
        <v>-2.0838540000000183E-2</v>
      </c>
      <c r="U90" s="220">
        <f t="shared" si="13"/>
        <v>98.978502941176458</v>
      </c>
      <c r="V90" s="219">
        <f>M90-H90</f>
        <v>0</v>
      </c>
      <c r="W90" s="220" t="e">
        <f t="shared" si="15"/>
        <v>#DIV/0!</v>
      </c>
      <c r="X90" s="258"/>
    </row>
    <row r="91" spans="1:24" ht="26.25" customHeight="1">
      <c r="A91" s="240" t="s">
        <v>114</v>
      </c>
      <c r="B91" s="216" t="s">
        <v>851</v>
      </c>
      <c r="C91" s="230" t="s">
        <v>830</v>
      </c>
      <c r="D91" s="229">
        <f>D92</f>
        <v>10.708595735999999</v>
      </c>
      <c r="E91" s="221">
        <v>0</v>
      </c>
      <c r="F91" s="221">
        <v>0</v>
      </c>
      <c r="G91" s="221">
        <f>G92</f>
        <v>10.708595735999999</v>
      </c>
      <c r="H91" s="221">
        <v>0</v>
      </c>
      <c r="I91" s="221">
        <f>I92</f>
        <v>12.530300132000001</v>
      </c>
      <c r="J91" s="221">
        <v>0</v>
      </c>
      <c r="K91" s="221">
        <v>0</v>
      </c>
      <c r="L91" s="218">
        <f>L92</f>
        <v>12.530300132000001</v>
      </c>
      <c r="M91" s="221">
        <v>0</v>
      </c>
      <c r="N91" s="219">
        <f t="shared" si="7"/>
        <v>1.8217043960000012</v>
      </c>
      <c r="O91" s="220">
        <f t="shared" si="19"/>
        <v>117.01160862647772</v>
      </c>
      <c r="P91" s="219">
        <f t="shared" si="8"/>
        <v>0</v>
      </c>
      <c r="Q91" s="220" t="e">
        <f t="shared" si="9"/>
        <v>#DIV/0!</v>
      </c>
      <c r="R91" s="219">
        <f t="shared" si="10"/>
        <v>0</v>
      </c>
      <c r="S91" s="220" t="e">
        <f t="shared" si="11"/>
        <v>#DIV/0!</v>
      </c>
      <c r="T91" s="219">
        <f t="shared" si="12"/>
        <v>1.8217043960000012</v>
      </c>
      <c r="U91" s="220">
        <f t="shared" si="13"/>
        <v>117.01160862647772</v>
      </c>
      <c r="V91" s="219">
        <f t="shared" si="14"/>
        <v>0</v>
      </c>
      <c r="W91" s="220" t="e">
        <f t="shared" si="15"/>
        <v>#DIV/0!</v>
      </c>
      <c r="X91" s="258"/>
    </row>
    <row r="92" spans="1:24" ht="26.25" customHeight="1">
      <c r="A92" s="240" t="s">
        <v>116</v>
      </c>
      <c r="B92" s="216" t="s">
        <v>852</v>
      </c>
      <c r="C92" s="230" t="s">
        <v>830</v>
      </c>
      <c r="D92" s="217">
        <f>D93+D94</f>
        <v>10.708595735999999</v>
      </c>
      <c r="E92" s="217">
        <f t="shared" ref="E92:M92" si="89">E93+E94</f>
        <v>0</v>
      </c>
      <c r="F92" s="217">
        <f t="shared" si="89"/>
        <v>0</v>
      </c>
      <c r="G92" s="217">
        <f t="shared" si="89"/>
        <v>10.708595735999999</v>
      </c>
      <c r="H92" s="217">
        <f t="shared" si="89"/>
        <v>0</v>
      </c>
      <c r="I92" s="221">
        <f t="shared" si="89"/>
        <v>12.530300132000001</v>
      </c>
      <c r="J92" s="217">
        <f t="shared" si="89"/>
        <v>0</v>
      </c>
      <c r="K92" s="217">
        <f t="shared" si="89"/>
        <v>0</v>
      </c>
      <c r="L92" s="221">
        <f t="shared" si="89"/>
        <v>12.530300132000001</v>
      </c>
      <c r="M92" s="217">
        <f t="shared" si="89"/>
        <v>0</v>
      </c>
      <c r="N92" s="219">
        <f t="shared" si="7"/>
        <v>1.8217043960000012</v>
      </c>
      <c r="O92" s="220">
        <f t="shared" si="19"/>
        <v>117.01160862647772</v>
      </c>
      <c r="P92" s="219">
        <f t="shared" si="8"/>
        <v>0</v>
      </c>
      <c r="Q92" s="220" t="e">
        <f t="shared" si="9"/>
        <v>#DIV/0!</v>
      </c>
      <c r="R92" s="219">
        <f t="shared" si="10"/>
        <v>0</v>
      </c>
      <c r="S92" s="220" t="e">
        <f t="shared" si="11"/>
        <v>#DIV/0!</v>
      </c>
      <c r="T92" s="219">
        <f t="shared" si="12"/>
        <v>1.8217043960000012</v>
      </c>
      <c r="U92" s="220">
        <f t="shared" si="13"/>
        <v>117.01160862647772</v>
      </c>
      <c r="V92" s="219">
        <f t="shared" si="14"/>
        <v>0</v>
      </c>
      <c r="W92" s="220" t="e">
        <f t="shared" si="15"/>
        <v>#DIV/0!</v>
      </c>
      <c r="X92" s="258"/>
    </row>
    <row r="93" spans="1:24" ht="24" customHeight="1">
      <c r="A93" s="228" t="s">
        <v>723</v>
      </c>
      <c r="B93" s="207" t="s">
        <v>980</v>
      </c>
      <c r="C93" s="228" t="s">
        <v>942</v>
      </c>
      <c r="D93" s="234">
        <f>F93+G93+H93+E93</f>
        <v>4.1085957359999998</v>
      </c>
      <c r="E93" s="234">
        <f t="shared" ref="E93:M93" si="90">E95</f>
        <v>0</v>
      </c>
      <c r="F93" s="234">
        <f t="shared" si="90"/>
        <v>0</v>
      </c>
      <c r="G93" s="233">
        <v>4.1085957359999998</v>
      </c>
      <c r="H93" s="234">
        <f t="shared" si="90"/>
        <v>0</v>
      </c>
      <c r="I93" s="234">
        <f>K93+L93+M93+J93</f>
        <v>6.0003001319999996</v>
      </c>
      <c r="J93" s="234">
        <f t="shared" si="90"/>
        <v>0</v>
      </c>
      <c r="K93" s="234">
        <f t="shared" si="90"/>
        <v>0</v>
      </c>
      <c r="L93" s="233">
        <v>6.0003001319999996</v>
      </c>
      <c r="M93" s="234">
        <f t="shared" si="90"/>
        <v>0</v>
      </c>
      <c r="N93" s="219">
        <f t="shared" si="7"/>
        <v>1.8917043959999997</v>
      </c>
      <c r="O93" s="220">
        <f t="shared" si="19"/>
        <v>146.04260232820337</v>
      </c>
      <c r="P93" s="219">
        <f t="shared" si="8"/>
        <v>0</v>
      </c>
      <c r="Q93" s="220" t="e">
        <f t="shared" si="9"/>
        <v>#DIV/0!</v>
      </c>
      <c r="R93" s="219">
        <f t="shared" si="10"/>
        <v>0</v>
      </c>
      <c r="S93" s="220" t="e">
        <f t="shared" si="11"/>
        <v>#DIV/0!</v>
      </c>
      <c r="T93" s="219">
        <f t="shared" si="12"/>
        <v>1.8917043959999997</v>
      </c>
      <c r="U93" s="220">
        <f t="shared" si="13"/>
        <v>146.04260232820337</v>
      </c>
      <c r="V93" s="219">
        <f t="shared" si="14"/>
        <v>0</v>
      </c>
      <c r="W93" s="220" t="e">
        <f t="shared" si="15"/>
        <v>#DIV/0!</v>
      </c>
      <c r="X93" s="258"/>
    </row>
    <row r="94" spans="1:24" ht="32.25" customHeight="1">
      <c r="A94" s="228"/>
      <c r="B94" s="271" t="s">
        <v>1056</v>
      </c>
      <c r="C94" s="259" t="s">
        <v>1057</v>
      </c>
      <c r="D94" s="234">
        <f>F94+G94+H94+E94</f>
        <v>6.6</v>
      </c>
      <c r="E94" s="234">
        <v>0</v>
      </c>
      <c r="F94" s="234">
        <v>0</v>
      </c>
      <c r="G94" s="233">
        <v>6.6</v>
      </c>
      <c r="H94" s="234">
        <v>0</v>
      </c>
      <c r="I94" s="272">
        <f>J94+K94+L94+M94</f>
        <v>6.53</v>
      </c>
      <c r="J94" s="272">
        <v>0</v>
      </c>
      <c r="K94" s="272">
        <v>0</v>
      </c>
      <c r="L94" s="272">
        <v>6.53</v>
      </c>
      <c r="M94" s="272">
        <v>0</v>
      </c>
      <c r="N94" s="219">
        <f t="shared" ref="N94" si="91">P94+R94+T94+V94</f>
        <v>-6.9999999999999396E-2</v>
      </c>
      <c r="O94" s="220">
        <f t="shared" ref="O94" si="92">I94/D94*100</f>
        <v>98.939393939393952</v>
      </c>
      <c r="P94" s="219">
        <f t="shared" ref="P94" si="93">J94-E94</f>
        <v>0</v>
      </c>
      <c r="Q94" s="220" t="e">
        <f t="shared" ref="Q94" si="94">J94/E94*100</f>
        <v>#DIV/0!</v>
      </c>
      <c r="R94" s="219">
        <f t="shared" ref="R94" si="95">K94-F94</f>
        <v>0</v>
      </c>
      <c r="S94" s="220" t="e">
        <f t="shared" ref="S94" si="96">K94/F94*100</f>
        <v>#DIV/0!</v>
      </c>
      <c r="T94" s="219">
        <f t="shared" ref="T94" si="97">L94-G94</f>
        <v>-6.9999999999999396E-2</v>
      </c>
      <c r="U94" s="220">
        <f t="shared" ref="U94" si="98">L94/G94*100</f>
        <v>98.939393939393952</v>
      </c>
      <c r="V94" s="219">
        <f t="shared" ref="V94" si="99">M94-H94</f>
        <v>0</v>
      </c>
      <c r="W94" s="220" t="e">
        <f t="shared" ref="W94" si="100">M94/H94*100</f>
        <v>#DIV/0!</v>
      </c>
      <c r="X94" s="258"/>
    </row>
    <row r="95" spans="1:24" s="239" customFormat="1" ht="31.5" customHeight="1">
      <c r="A95" s="240" t="s">
        <v>117</v>
      </c>
      <c r="B95" s="216" t="s">
        <v>943</v>
      </c>
      <c r="C95" s="230" t="s">
        <v>830</v>
      </c>
      <c r="D95" s="225">
        <v>0</v>
      </c>
      <c r="E95" s="221">
        <v>0</v>
      </c>
      <c r="F95" s="221">
        <v>0</v>
      </c>
      <c r="G95" s="221">
        <v>0</v>
      </c>
      <c r="H95" s="221">
        <v>0</v>
      </c>
      <c r="I95" s="221">
        <v>0</v>
      </c>
      <c r="J95" s="221">
        <v>0</v>
      </c>
      <c r="K95" s="221">
        <v>0</v>
      </c>
      <c r="L95" s="221">
        <v>0</v>
      </c>
      <c r="M95" s="221">
        <v>0</v>
      </c>
      <c r="N95" s="219">
        <f t="shared" si="7"/>
        <v>0</v>
      </c>
      <c r="O95" s="220" t="e">
        <f t="shared" si="19"/>
        <v>#DIV/0!</v>
      </c>
      <c r="P95" s="219">
        <f t="shared" si="8"/>
        <v>0</v>
      </c>
      <c r="Q95" s="220" t="e">
        <f t="shared" si="9"/>
        <v>#DIV/0!</v>
      </c>
      <c r="R95" s="219">
        <f t="shared" si="10"/>
        <v>0</v>
      </c>
      <c r="S95" s="220" t="e">
        <f t="shared" si="11"/>
        <v>#DIV/0!</v>
      </c>
      <c r="T95" s="219">
        <f t="shared" si="12"/>
        <v>0</v>
      </c>
      <c r="U95" s="220" t="e">
        <f t="shared" si="13"/>
        <v>#DIV/0!</v>
      </c>
      <c r="V95" s="219">
        <f t="shared" si="14"/>
        <v>0</v>
      </c>
      <c r="W95" s="220" t="e">
        <f t="shared" si="15"/>
        <v>#DIV/0!</v>
      </c>
      <c r="X95" s="258"/>
    </row>
    <row r="96" spans="1:24" ht="20.25" customHeight="1">
      <c r="A96" s="240" t="s">
        <v>126</v>
      </c>
      <c r="B96" s="216" t="s">
        <v>944</v>
      </c>
      <c r="C96" s="230" t="s">
        <v>830</v>
      </c>
      <c r="D96" s="229">
        <f>E96+F96+G96+H96</f>
        <v>57.981733199999994</v>
      </c>
      <c r="E96" s="221">
        <f t="shared" ref="E96:F96" si="101">SUM(E97:E107)</f>
        <v>0</v>
      </c>
      <c r="F96" s="221">
        <f t="shared" si="101"/>
        <v>0</v>
      </c>
      <c r="G96" s="221">
        <f t="shared" ref="G96" si="102">SUM(G97:G107)</f>
        <v>57.981733199999994</v>
      </c>
      <c r="H96" s="221">
        <f>SUM(H97:H107)</f>
        <v>0</v>
      </c>
      <c r="I96" s="221">
        <f>J96+K96+L96+M96</f>
        <v>60.150573438000031</v>
      </c>
      <c r="J96" s="221">
        <f t="shared" ref="J96:L96" si="103">SUM(J97:J107)</f>
        <v>0</v>
      </c>
      <c r="K96" s="221">
        <f t="shared" si="103"/>
        <v>0</v>
      </c>
      <c r="L96" s="221">
        <f t="shared" si="103"/>
        <v>60.150573438000031</v>
      </c>
      <c r="M96" s="221">
        <f>SUM(M97:M107)</f>
        <v>0</v>
      </c>
      <c r="N96" s="219">
        <f t="shared" si="7"/>
        <v>2.1688402380000369</v>
      </c>
      <c r="O96" s="220">
        <f t="shared" si="19"/>
        <v>103.74055779001796</v>
      </c>
      <c r="P96" s="219">
        <f t="shared" si="8"/>
        <v>0</v>
      </c>
      <c r="Q96" s="220" t="e">
        <f t="shared" si="9"/>
        <v>#DIV/0!</v>
      </c>
      <c r="R96" s="219">
        <f t="shared" si="10"/>
        <v>0</v>
      </c>
      <c r="S96" s="220" t="e">
        <f t="shared" si="11"/>
        <v>#DIV/0!</v>
      </c>
      <c r="T96" s="219">
        <f t="shared" si="12"/>
        <v>2.1688402380000369</v>
      </c>
      <c r="U96" s="220">
        <f t="shared" si="13"/>
        <v>103.74055779001796</v>
      </c>
      <c r="V96" s="219">
        <f t="shared" si="14"/>
        <v>0</v>
      </c>
      <c r="W96" s="220" t="e">
        <f t="shared" si="15"/>
        <v>#DIV/0!</v>
      </c>
      <c r="X96" s="243"/>
    </row>
    <row r="97" spans="1:24" ht="36">
      <c r="A97" s="228" t="s">
        <v>127</v>
      </c>
      <c r="B97" s="207" t="s">
        <v>945</v>
      </c>
      <c r="C97" s="228" t="s">
        <v>946</v>
      </c>
      <c r="D97" s="234">
        <f t="shared" ref="D97:D106" si="104">E97+F97+G97+H97</f>
        <v>24.598150799999999</v>
      </c>
      <c r="E97" s="233">
        <v>0</v>
      </c>
      <c r="F97" s="233">
        <v>0</v>
      </c>
      <c r="G97" s="209">
        <v>24.598150799999999</v>
      </c>
      <c r="H97" s="233">
        <v>0</v>
      </c>
      <c r="I97" s="233">
        <f t="shared" ref="I97:I103" si="105">J97+K97+L97+M97</f>
        <v>28.534025990000039</v>
      </c>
      <c r="J97" s="233">
        <v>0</v>
      </c>
      <c r="K97" s="233">
        <v>0</v>
      </c>
      <c r="L97" s="233">
        <v>28.534025990000039</v>
      </c>
      <c r="M97" s="233">
        <v>0</v>
      </c>
      <c r="N97" s="219">
        <f t="shared" si="7"/>
        <v>3.9358751900000399</v>
      </c>
      <c r="O97" s="220">
        <f t="shared" si="19"/>
        <v>116.00069542625961</v>
      </c>
      <c r="P97" s="219">
        <f t="shared" si="8"/>
        <v>0</v>
      </c>
      <c r="Q97" s="220" t="e">
        <f t="shared" si="9"/>
        <v>#DIV/0!</v>
      </c>
      <c r="R97" s="219">
        <f t="shared" si="10"/>
        <v>0</v>
      </c>
      <c r="S97" s="220" t="e">
        <f t="shared" si="11"/>
        <v>#DIV/0!</v>
      </c>
      <c r="T97" s="219">
        <f t="shared" si="12"/>
        <v>3.9358751900000399</v>
      </c>
      <c r="U97" s="220">
        <f t="shared" si="13"/>
        <v>116.00069542625961</v>
      </c>
      <c r="V97" s="219">
        <f t="shared" si="14"/>
        <v>0</v>
      </c>
      <c r="W97" s="220" t="e">
        <f t="shared" si="15"/>
        <v>#DIV/0!</v>
      </c>
      <c r="X97" s="266" t="s">
        <v>1062</v>
      </c>
    </row>
    <row r="98" spans="1:24" ht="23.25" customHeight="1">
      <c r="A98" s="228" t="s">
        <v>128</v>
      </c>
      <c r="B98" s="208" t="s">
        <v>948</v>
      </c>
      <c r="C98" s="228" t="s">
        <v>949</v>
      </c>
      <c r="D98" s="234">
        <f t="shared" si="104"/>
        <v>2.4988872</v>
      </c>
      <c r="E98" s="233">
        <f>E102</f>
        <v>0</v>
      </c>
      <c r="F98" s="233">
        <f>F102</f>
        <v>0</v>
      </c>
      <c r="G98" s="209">
        <v>2.4988872</v>
      </c>
      <c r="H98" s="233">
        <f>H102</f>
        <v>0</v>
      </c>
      <c r="I98" s="233">
        <f t="shared" si="105"/>
        <v>2.5664015999999998</v>
      </c>
      <c r="J98" s="233">
        <v>0</v>
      </c>
      <c r="K98" s="233">
        <v>0</v>
      </c>
      <c r="L98" s="233">
        <v>2.5664015999999998</v>
      </c>
      <c r="M98" s="233">
        <v>0</v>
      </c>
      <c r="N98" s="219">
        <f t="shared" si="7"/>
        <v>6.7514399999999863E-2</v>
      </c>
      <c r="O98" s="220">
        <f t="shared" si="19"/>
        <v>102.70177861569741</v>
      </c>
      <c r="P98" s="219">
        <f t="shared" si="8"/>
        <v>0</v>
      </c>
      <c r="Q98" s="220" t="e">
        <f t="shared" si="9"/>
        <v>#DIV/0!</v>
      </c>
      <c r="R98" s="219">
        <f t="shared" si="10"/>
        <v>0</v>
      </c>
      <c r="S98" s="220" t="e">
        <f t="shared" si="11"/>
        <v>#DIV/0!</v>
      </c>
      <c r="T98" s="219">
        <f t="shared" si="12"/>
        <v>6.7514399999999863E-2</v>
      </c>
      <c r="U98" s="220">
        <f t="shared" si="13"/>
        <v>102.70177861569741</v>
      </c>
      <c r="V98" s="219">
        <f t="shared" si="14"/>
        <v>0</v>
      </c>
      <c r="W98" s="220" t="e">
        <f t="shared" si="15"/>
        <v>#DIV/0!</v>
      </c>
      <c r="X98" s="243"/>
    </row>
    <row r="99" spans="1:24" ht="23.25" customHeight="1">
      <c r="A99" s="228" t="s">
        <v>999</v>
      </c>
      <c r="B99" s="261" t="s">
        <v>993</v>
      </c>
      <c r="C99" s="228" t="s">
        <v>994</v>
      </c>
      <c r="D99" s="234">
        <f t="shared" si="104"/>
        <v>2.8849643999999999</v>
      </c>
      <c r="E99" s="233">
        <v>0</v>
      </c>
      <c r="F99" s="233">
        <v>0</v>
      </c>
      <c r="G99" s="209">
        <v>2.8849643999999999</v>
      </c>
      <c r="H99" s="233">
        <v>0</v>
      </c>
      <c r="I99" s="233">
        <f t="shared" si="105"/>
        <v>2.8849643999999999</v>
      </c>
      <c r="J99" s="233">
        <v>0</v>
      </c>
      <c r="K99" s="233">
        <v>0</v>
      </c>
      <c r="L99" s="233">
        <v>2.8849643999999999</v>
      </c>
      <c r="M99" s="233">
        <v>0</v>
      </c>
      <c r="N99" s="219">
        <f t="shared" ref="N99:N101" si="106">P99+R99+T99+V99</f>
        <v>0</v>
      </c>
      <c r="O99" s="220">
        <f t="shared" ref="O99:O101" si="107">I99/D99*100</f>
        <v>100</v>
      </c>
      <c r="P99" s="219">
        <f t="shared" ref="P99:P101" si="108">J99-E99</f>
        <v>0</v>
      </c>
      <c r="Q99" s="220" t="e">
        <f t="shared" ref="Q99:Q101" si="109">J99/E99*100</f>
        <v>#DIV/0!</v>
      </c>
      <c r="R99" s="219">
        <f t="shared" ref="R99:R101" si="110">K99-F99</f>
        <v>0</v>
      </c>
      <c r="S99" s="220" t="e">
        <f t="shared" ref="S99:S101" si="111">K99/F99*100</f>
        <v>#DIV/0!</v>
      </c>
      <c r="T99" s="219">
        <f t="shared" ref="T99:T101" si="112">L99-G99</f>
        <v>0</v>
      </c>
      <c r="U99" s="220">
        <f t="shared" ref="U99:U101" si="113">L99/G99*100</f>
        <v>100</v>
      </c>
      <c r="V99" s="219">
        <f t="shared" ref="V99:V101" si="114">M99-H99</f>
        <v>0</v>
      </c>
      <c r="W99" s="220" t="e">
        <f t="shared" ref="W99:W101" si="115">M99/H99*100</f>
        <v>#DIV/0!</v>
      </c>
      <c r="X99" s="243"/>
    </row>
    <row r="100" spans="1:24" ht="23.25" customHeight="1">
      <c r="A100" s="228" t="s">
        <v>947</v>
      </c>
      <c r="B100" s="261" t="s">
        <v>995</v>
      </c>
      <c r="C100" s="228" t="s">
        <v>996</v>
      </c>
      <c r="D100" s="234">
        <f t="shared" si="104"/>
        <v>3.6852564000000001</v>
      </c>
      <c r="E100" s="233">
        <v>0</v>
      </c>
      <c r="F100" s="233">
        <v>0</v>
      </c>
      <c r="G100" s="209">
        <v>3.6852564000000001</v>
      </c>
      <c r="H100" s="233">
        <v>0</v>
      </c>
      <c r="I100" s="233">
        <f t="shared" si="105"/>
        <v>3.6512181999999958</v>
      </c>
      <c r="J100" s="233">
        <v>0</v>
      </c>
      <c r="K100" s="233">
        <v>0</v>
      </c>
      <c r="L100" s="233">
        <v>3.6512181999999958</v>
      </c>
      <c r="M100" s="233">
        <v>0</v>
      </c>
      <c r="N100" s="219">
        <f t="shared" si="106"/>
        <v>-3.4038200000004348E-2</v>
      </c>
      <c r="O100" s="220">
        <f t="shared" si="107"/>
        <v>99.076368200595098</v>
      </c>
      <c r="P100" s="219">
        <f t="shared" si="108"/>
        <v>0</v>
      </c>
      <c r="Q100" s="220" t="e">
        <f t="shared" si="109"/>
        <v>#DIV/0!</v>
      </c>
      <c r="R100" s="219">
        <f t="shared" si="110"/>
        <v>0</v>
      </c>
      <c r="S100" s="220" t="e">
        <f t="shared" si="111"/>
        <v>#DIV/0!</v>
      </c>
      <c r="T100" s="219">
        <f t="shared" si="112"/>
        <v>-3.4038200000004348E-2</v>
      </c>
      <c r="U100" s="220">
        <f t="shared" si="113"/>
        <v>99.076368200595098</v>
      </c>
      <c r="V100" s="219">
        <f t="shared" si="114"/>
        <v>0</v>
      </c>
      <c r="W100" s="220" t="e">
        <f t="shared" si="115"/>
        <v>#DIV/0!</v>
      </c>
      <c r="X100" s="243"/>
    </row>
    <row r="101" spans="1:24" ht="23.25" customHeight="1">
      <c r="A101" s="228" t="s">
        <v>1000</v>
      </c>
      <c r="B101" s="261" t="s">
        <v>997</v>
      </c>
      <c r="C101" s="228" t="s">
        <v>998</v>
      </c>
      <c r="D101" s="234">
        <f t="shared" si="104"/>
        <v>6.0611616000000001</v>
      </c>
      <c r="E101" s="233">
        <v>0</v>
      </c>
      <c r="F101" s="233">
        <v>0</v>
      </c>
      <c r="G101" s="209">
        <v>6.0611616000000001</v>
      </c>
      <c r="H101" s="233">
        <v>0</v>
      </c>
      <c r="I101" s="233">
        <f t="shared" si="105"/>
        <v>6.0611616000000001</v>
      </c>
      <c r="J101" s="233">
        <v>0</v>
      </c>
      <c r="K101" s="233">
        <v>0</v>
      </c>
      <c r="L101" s="233">
        <v>6.0611616000000001</v>
      </c>
      <c r="M101" s="233">
        <v>0</v>
      </c>
      <c r="N101" s="219">
        <f t="shared" si="106"/>
        <v>0</v>
      </c>
      <c r="O101" s="220">
        <f t="shared" si="107"/>
        <v>100</v>
      </c>
      <c r="P101" s="219">
        <f t="shared" si="108"/>
        <v>0</v>
      </c>
      <c r="Q101" s="220" t="e">
        <f t="shared" si="109"/>
        <v>#DIV/0!</v>
      </c>
      <c r="R101" s="219">
        <f t="shared" si="110"/>
        <v>0</v>
      </c>
      <c r="S101" s="220" t="e">
        <f t="shared" si="111"/>
        <v>#DIV/0!</v>
      </c>
      <c r="T101" s="219">
        <f t="shared" si="112"/>
        <v>0</v>
      </c>
      <c r="U101" s="220">
        <f t="shared" si="113"/>
        <v>100</v>
      </c>
      <c r="V101" s="219">
        <f t="shared" si="114"/>
        <v>0</v>
      </c>
      <c r="W101" s="220" t="e">
        <f t="shared" si="115"/>
        <v>#DIV/0!</v>
      </c>
      <c r="X101" s="243"/>
    </row>
    <row r="102" spans="1:24" ht="39" customHeight="1">
      <c r="A102" s="228" t="s">
        <v>950</v>
      </c>
      <c r="B102" s="244" t="s">
        <v>951</v>
      </c>
      <c r="C102" s="245" t="s">
        <v>952</v>
      </c>
      <c r="D102" s="234">
        <f t="shared" si="104"/>
        <v>13.668000000000001</v>
      </c>
      <c r="E102" s="233">
        <f t="shared" ref="E102:H102" si="116">E103</f>
        <v>0</v>
      </c>
      <c r="F102" s="233">
        <f t="shared" si="116"/>
        <v>0</v>
      </c>
      <c r="G102" s="257">
        <v>13.668000000000001</v>
      </c>
      <c r="H102" s="233">
        <f t="shared" si="116"/>
        <v>0</v>
      </c>
      <c r="I102" s="233">
        <f t="shared" si="105"/>
        <v>13.403315328</v>
      </c>
      <c r="J102" s="233">
        <v>0</v>
      </c>
      <c r="K102" s="233">
        <v>0</v>
      </c>
      <c r="L102" s="209">
        <f>11.16942944*1.2</f>
        <v>13.403315328</v>
      </c>
      <c r="M102" s="233">
        <v>0</v>
      </c>
      <c r="N102" s="219">
        <f t="shared" si="7"/>
        <v>-0.26468467200000134</v>
      </c>
      <c r="O102" s="220">
        <f t="shared" si="19"/>
        <v>98.063471817383657</v>
      </c>
      <c r="P102" s="219">
        <f t="shared" si="8"/>
        <v>0</v>
      </c>
      <c r="Q102" s="220" t="e">
        <f t="shared" si="9"/>
        <v>#DIV/0!</v>
      </c>
      <c r="R102" s="219">
        <f t="shared" si="10"/>
        <v>0</v>
      </c>
      <c r="S102" s="220" t="e">
        <f t="shared" si="11"/>
        <v>#DIV/0!</v>
      </c>
      <c r="T102" s="219">
        <f t="shared" si="12"/>
        <v>-0.26468467200000134</v>
      </c>
      <c r="U102" s="220">
        <f t="shared" si="13"/>
        <v>98.063471817383657</v>
      </c>
      <c r="V102" s="219">
        <f t="shared" si="14"/>
        <v>0</v>
      </c>
      <c r="W102" s="220" t="e">
        <f t="shared" si="15"/>
        <v>#DIV/0!</v>
      </c>
      <c r="X102" s="243"/>
    </row>
    <row r="103" spans="1:24" ht="45">
      <c r="A103" s="228" t="s">
        <v>953</v>
      </c>
      <c r="B103" s="231" t="s">
        <v>954</v>
      </c>
      <c r="C103" s="232" t="s">
        <v>955</v>
      </c>
      <c r="D103" s="234">
        <f t="shared" si="104"/>
        <v>1.032</v>
      </c>
      <c r="E103" s="233">
        <v>0</v>
      </c>
      <c r="F103" s="233">
        <v>0</v>
      </c>
      <c r="G103" s="257">
        <v>1.032</v>
      </c>
      <c r="H103" s="233">
        <v>0</v>
      </c>
      <c r="I103" s="233">
        <f t="shared" si="105"/>
        <v>0.78</v>
      </c>
      <c r="J103" s="233">
        <v>0</v>
      </c>
      <c r="K103" s="233">
        <v>0</v>
      </c>
      <c r="L103" s="209">
        <v>0.78</v>
      </c>
      <c r="M103" s="233">
        <v>0</v>
      </c>
      <c r="N103" s="219">
        <f t="shared" si="7"/>
        <v>-0.252</v>
      </c>
      <c r="O103" s="220">
        <f t="shared" si="19"/>
        <v>75.581395348837205</v>
      </c>
      <c r="P103" s="219">
        <f t="shared" si="8"/>
        <v>0</v>
      </c>
      <c r="Q103" s="220" t="e">
        <f t="shared" si="9"/>
        <v>#DIV/0!</v>
      </c>
      <c r="R103" s="219">
        <f t="shared" si="10"/>
        <v>0</v>
      </c>
      <c r="S103" s="220" t="e">
        <f t="shared" si="11"/>
        <v>#DIV/0!</v>
      </c>
      <c r="T103" s="219">
        <f t="shared" si="12"/>
        <v>-0.252</v>
      </c>
      <c r="U103" s="220">
        <f t="shared" si="13"/>
        <v>75.581395348837205</v>
      </c>
      <c r="V103" s="219">
        <f t="shared" si="14"/>
        <v>0</v>
      </c>
      <c r="W103" s="220" t="e">
        <f t="shared" si="15"/>
        <v>#DIV/0!</v>
      </c>
      <c r="X103" s="258"/>
    </row>
    <row r="104" spans="1:24" ht="23.25" customHeight="1">
      <c r="A104" s="228" t="s">
        <v>956</v>
      </c>
      <c r="B104" s="207" t="s">
        <v>957</v>
      </c>
      <c r="C104" s="228" t="s">
        <v>958</v>
      </c>
      <c r="D104" s="234">
        <f t="shared" si="104"/>
        <v>1.4635116000000001</v>
      </c>
      <c r="E104" s="233">
        <f t="shared" ref="E104:M111" si="117">E105</f>
        <v>0</v>
      </c>
      <c r="F104" s="233">
        <f t="shared" si="117"/>
        <v>0</v>
      </c>
      <c r="G104" s="209">
        <v>1.4635116000000001</v>
      </c>
      <c r="H104" s="233">
        <v>0</v>
      </c>
      <c r="I104" s="234">
        <f>J104+K104+L104+M104</f>
        <v>1.2235801319999999</v>
      </c>
      <c r="J104" s="233">
        <f t="shared" si="117"/>
        <v>0</v>
      </c>
      <c r="K104" s="233">
        <f t="shared" si="117"/>
        <v>0</v>
      </c>
      <c r="L104" s="209">
        <v>1.2235801319999999</v>
      </c>
      <c r="M104" s="233">
        <f t="shared" si="117"/>
        <v>0</v>
      </c>
      <c r="N104" s="219">
        <f t="shared" si="7"/>
        <v>-0.2399314680000002</v>
      </c>
      <c r="O104" s="220">
        <f t="shared" si="19"/>
        <v>83.605769301726056</v>
      </c>
      <c r="P104" s="219">
        <f t="shared" si="8"/>
        <v>0</v>
      </c>
      <c r="Q104" s="220" t="e">
        <f t="shared" si="9"/>
        <v>#DIV/0!</v>
      </c>
      <c r="R104" s="219">
        <f t="shared" si="10"/>
        <v>0</v>
      </c>
      <c r="S104" s="220" t="e">
        <f t="shared" si="11"/>
        <v>#DIV/0!</v>
      </c>
      <c r="T104" s="219">
        <f t="shared" si="12"/>
        <v>-0.2399314680000002</v>
      </c>
      <c r="U104" s="220">
        <f t="shared" si="13"/>
        <v>83.605769301726056</v>
      </c>
      <c r="V104" s="219">
        <f t="shared" si="14"/>
        <v>0</v>
      </c>
      <c r="W104" s="220" t="e">
        <f t="shared" si="15"/>
        <v>#DIV/0!</v>
      </c>
      <c r="X104" s="243"/>
    </row>
    <row r="105" spans="1:24" ht="18.75" customHeight="1">
      <c r="A105" s="228" t="s">
        <v>959</v>
      </c>
      <c r="B105" s="207" t="s">
        <v>960</v>
      </c>
      <c r="C105" s="228" t="s">
        <v>961</v>
      </c>
      <c r="D105" s="234">
        <f t="shared" si="104"/>
        <v>1.6134888000000001</v>
      </c>
      <c r="E105" s="233">
        <f t="shared" ref="E105:F105" si="118">SUM(E106:E108)</f>
        <v>0</v>
      </c>
      <c r="F105" s="233">
        <f t="shared" si="118"/>
        <v>0</v>
      </c>
      <c r="G105" s="209">
        <v>1.6134888000000001</v>
      </c>
      <c r="H105" s="233">
        <v>0</v>
      </c>
      <c r="I105" s="234">
        <f t="shared" ref="I105:I107" si="119">J105+K105+L105+M105</f>
        <v>0.86136655200000001</v>
      </c>
      <c r="J105" s="233">
        <f t="shared" si="117"/>
        <v>0</v>
      </c>
      <c r="K105" s="233">
        <f t="shared" si="117"/>
        <v>0</v>
      </c>
      <c r="L105" s="209">
        <v>0.86136655200000001</v>
      </c>
      <c r="M105" s="233">
        <f t="shared" si="117"/>
        <v>0</v>
      </c>
      <c r="N105" s="219">
        <f t="shared" si="7"/>
        <v>-0.75212224800000005</v>
      </c>
      <c r="O105" s="220">
        <f t="shared" si="19"/>
        <v>53.385344354420063</v>
      </c>
      <c r="P105" s="219">
        <f t="shared" si="8"/>
        <v>0</v>
      </c>
      <c r="Q105" s="220" t="e">
        <f t="shared" si="9"/>
        <v>#DIV/0!</v>
      </c>
      <c r="R105" s="219">
        <f t="shared" si="10"/>
        <v>0</v>
      </c>
      <c r="S105" s="220" t="e">
        <f t="shared" si="11"/>
        <v>#DIV/0!</v>
      </c>
      <c r="T105" s="219">
        <f t="shared" si="12"/>
        <v>-0.75212224800000005</v>
      </c>
      <c r="U105" s="220">
        <f t="shared" si="13"/>
        <v>53.385344354420063</v>
      </c>
      <c r="V105" s="219">
        <f t="shared" si="14"/>
        <v>0</v>
      </c>
      <c r="W105" s="220" t="e">
        <f t="shared" si="15"/>
        <v>#DIV/0!</v>
      </c>
      <c r="X105" s="243"/>
    </row>
    <row r="106" spans="1:24" ht="20.25" customHeight="1">
      <c r="A106" s="228" t="s">
        <v>962</v>
      </c>
      <c r="B106" s="207" t="s">
        <v>963</v>
      </c>
      <c r="C106" s="228" t="s">
        <v>964</v>
      </c>
      <c r="D106" s="234">
        <f t="shared" si="104"/>
        <v>0.18657599999999999</v>
      </c>
      <c r="E106" s="233">
        <v>0</v>
      </c>
      <c r="F106" s="233">
        <v>0</v>
      </c>
      <c r="G106" s="209">
        <v>0.18657599999999999</v>
      </c>
      <c r="H106" s="233">
        <v>0</v>
      </c>
      <c r="I106" s="234">
        <f t="shared" si="119"/>
        <v>0.18453963599999998</v>
      </c>
      <c r="J106" s="233">
        <f t="shared" si="117"/>
        <v>0</v>
      </c>
      <c r="K106" s="233">
        <f t="shared" si="117"/>
        <v>0</v>
      </c>
      <c r="L106" s="209">
        <v>0.18453963599999998</v>
      </c>
      <c r="M106" s="233">
        <f t="shared" si="117"/>
        <v>0</v>
      </c>
      <c r="N106" s="219">
        <f t="shared" si="7"/>
        <v>-2.0363640000000127E-3</v>
      </c>
      <c r="O106" s="220">
        <f t="shared" si="19"/>
        <v>98.908560586570616</v>
      </c>
      <c r="P106" s="219">
        <f t="shared" si="8"/>
        <v>0</v>
      </c>
      <c r="Q106" s="220" t="e">
        <f t="shared" si="9"/>
        <v>#DIV/0!</v>
      </c>
      <c r="R106" s="219">
        <f t="shared" si="10"/>
        <v>0</v>
      </c>
      <c r="S106" s="220" t="e">
        <f t="shared" si="11"/>
        <v>#DIV/0!</v>
      </c>
      <c r="T106" s="219">
        <f t="shared" si="12"/>
        <v>-2.0363640000000127E-3</v>
      </c>
      <c r="U106" s="220">
        <f t="shared" si="13"/>
        <v>98.908560586570616</v>
      </c>
      <c r="V106" s="219">
        <f t="shared" si="14"/>
        <v>0</v>
      </c>
      <c r="W106" s="220" t="e">
        <f t="shared" si="15"/>
        <v>#DIV/0!</v>
      </c>
      <c r="X106" s="243"/>
    </row>
    <row r="107" spans="1:24" ht="19.5" customHeight="1">
      <c r="A107" s="228" t="s">
        <v>965</v>
      </c>
      <c r="B107" s="207" t="s">
        <v>966</v>
      </c>
      <c r="C107" s="228" t="s">
        <v>967</v>
      </c>
      <c r="D107" s="234">
        <f>E107+F107+G107+H107</f>
        <v>0.28973640000000001</v>
      </c>
      <c r="E107" s="233">
        <v>0</v>
      </c>
      <c r="F107" s="233">
        <v>0</v>
      </c>
      <c r="G107" s="209">
        <v>0.28973640000000001</v>
      </c>
      <c r="H107" s="233">
        <v>0</v>
      </c>
      <c r="I107" s="234">
        <f t="shared" si="119"/>
        <v>0</v>
      </c>
      <c r="J107" s="233">
        <f t="shared" si="117"/>
        <v>0</v>
      </c>
      <c r="K107" s="233">
        <f t="shared" si="117"/>
        <v>0</v>
      </c>
      <c r="L107" s="209">
        <v>0</v>
      </c>
      <c r="M107" s="233">
        <f t="shared" si="117"/>
        <v>0</v>
      </c>
      <c r="N107" s="219">
        <f t="shared" si="7"/>
        <v>-4.5736599999999994</v>
      </c>
      <c r="O107" s="220">
        <f t="shared" si="19"/>
        <v>0</v>
      </c>
      <c r="P107" s="219">
        <f t="shared" si="8"/>
        <v>0</v>
      </c>
      <c r="Q107" s="220" t="e">
        <f t="shared" si="9"/>
        <v>#DIV/0!</v>
      </c>
      <c r="R107" s="219">
        <f t="shared" si="10"/>
        <v>0</v>
      </c>
      <c r="S107" s="220" t="e">
        <f t="shared" si="11"/>
        <v>#DIV/0!</v>
      </c>
      <c r="T107" s="219">
        <f>L107-G108</f>
        <v>-4.5736599999999994</v>
      </c>
      <c r="U107" s="220">
        <f>L107/G108*100</f>
        <v>0</v>
      </c>
      <c r="V107" s="219">
        <f t="shared" si="14"/>
        <v>0</v>
      </c>
      <c r="W107" s="220" t="e">
        <f t="shared" si="15"/>
        <v>#DIV/0!</v>
      </c>
      <c r="X107" s="243"/>
    </row>
    <row r="108" spans="1:24" s="239" customFormat="1" ht="23.25" customHeight="1">
      <c r="A108" s="240" t="s">
        <v>182</v>
      </c>
      <c r="B108" s="216" t="s">
        <v>968</v>
      </c>
      <c r="C108" s="230" t="s">
        <v>830</v>
      </c>
      <c r="D108" s="218">
        <f>E108+F108+G108+H108</f>
        <v>4.5736599999999994</v>
      </c>
      <c r="E108" s="221">
        <v>0</v>
      </c>
      <c r="F108" s="221">
        <v>0</v>
      </c>
      <c r="G108" s="254">
        <f>SUM(G109:G112)</f>
        <v>4.5736599999999994</v>
      </c>
      <c r="H108" s="254">
        <f>SUM(H109:H112)</f>
        <v>0</v>
      </c>
      <c r="I108" s="254">
        <f>SUM(I109:I112)</f>
        <v>4.14398</v>
      </c>
      <c r="J108" s="221">
        <v>0</v>
      </c>
      <c r="K108" s="221">
        <v>0</v>
      </c>
      <c r="L108" s="254">
        <f>SUM(L109:L112)</f>
        <v>4.14398</v>
      </c>
      <c r="M108" s="221">
        <v>0</v>
      </c>
      <c r="N108" s="249">
        <f>P108+R108+T108+V108</f>
        <v>-0.4296799999999994</v>
      </c>
      <c r="O108" s="250">
        <f t="shared" si="19"/>
        <v>90.605335770477041</v>
      </c>
      <c r="P108" s="249">
        <f>J108-E108</f>
        <v>0</v>
      </c>
      <c r="Q108" s="250" t="e">
        <f t="shared" si="9"/>
        <v>#DIV/0!</v>
      </c>
      <c r="R108" s="249">
        <f t="shared" si="10"/>
        <v>0</v>
      </c>
      <c r="S108" s="250" t="e">
        <f t="shared" si="11"/>
        <v>#DIV/0!</v>
      </c>
      <c r="T108" s="249">
        <f>L108-G108</f>
        <v>-0.4296799999999994</v>
      </c>
      <c r="U108" s="250">
        <f>L108/G108*100</f>
        <v>90.605335770477041</v>
      </c>
      <c r="V108" s="249">
        <f t="shared" si="14"/>
        <v>0</v>
      </c>
      <c r="W108" s="250" t="e">
        <f t="shared" si="15"/>
        <v>#DIV/0!</v>
      </c>
      <c r="X108" s="252"/>
    </row>
    <row r="109" spans="1:24" ht="15">
      <c r="A109" s="259" t="s">
        <v>969</v>
      </c>
      <c r="B109" s="242" t="s">
        <v>981</v>
      </c>
      <c r="C109" s="280" t="s">
        <v>982</v>
      </c>
      <c r="D109" s="209">
        <f>E109+F109+G109+H109</f>
        <v>2.706</v>
      </c>
      <c r="E109" s="209">
        <v>0</v>
      </c>
      <c r="F109" s="209">
        <v>0</v>
      </c>
      <c r="G109" s="209">
        <v>2.706</v>
      </c>
      <c r="H109" s="209">
        <v>0</v>
      </c>
      <c r="I109" s="234">
        <f t="shared" ref="I109" si="120">J109+K109+L109+M109</f>
        <v>2.7</v>
      </c>
      <c r="J109" s="233">
        <f t="shared" si="117"/>
        <v>0</v>
      </c>
      <c r="K109" s="233">
        <f t="shared" si="117"/>
        <v>0</v>
      </c>
      <c r="L109" s="209">
        <v>2.7</v>
      </c>
      <c r="M109" s="233">
        <f t="shared" si="117"/>
        <v>0</v>
      </c>
      <c r="N109" s="219">
        <f t="shared" ref="N109:N112" si="121">P109+R109+T109+V109</f>
        <v>-5.9999999999997833E-3</v>
      </c>
      <c r="O109" s="220">
        <f t="shared" ref="O109:O112" si="122">I109/D109*100</f>
        <v>99.778270509977844</v>
      </c>
      <c r="P109" s="219">
        <f t="shared" ref="P109:P112" si="123">J109-E109</f>
        <v>0</v>
      </c>
      <c r="Q109" s="220" t="e">
        <f t="shared" ref="Q109:Q112" si="124">J109/E109*100</f>
        <v>#DIV/0!</v>
      </c>
      <c r="R109" s="219">
        <f t="shared" ref="R109:R112" si="125">K109-F109</f>
        <v>0</v>
      </c>
      <c r="S109" s="220" t="e">
        <f t="shared" ref="S109:S112" si="126">K109/F109*100</f>
        <v>#DIV/0!</v>
      </c>
      <c r="T109" s="219">
        <f t="shared" ref="T109:T112" si="127">L109-G109</f>
        <v>-5.9999999999997833E-3</v>
      </c>
      <c r="U109" s="220">
        <f t="shared" ref="U109:U112" si="128">L109/G109*100</f>
        <v>99.778270509977844</v>
      </c>
      <c r="V109" s="219">
        <f t="shared" ref="V109:V112" si="129">M109-H109</f>
        <v>0</v>
      </c>
      <c r="W109" s="220" t="e">
        <f t="shared" ref="W109:W112" si="130">M109/H109*100</f>
        <v>#DIV/0!</v>
      </c>
      <c r="X109" s="243"/>
    </row>
    <row r="110" spans="1:24" ht="15">
      <c r="A110" s="259" t="s">
        <v>970</v>
      </c>
      <c r="B110" s="242" t="s">
        <v>973</v>
      </c>
      <c r="C110" s="247" t="s">
        <v>974</v>
      </c>
      <c r="D110" s="257">
        <f t="shared" ref="D110:D112" si="131">E110+F110+G110+H110</f>
        <v>0.26400000000000001</v>
      </c>
      <c r="E110" s="209">
        <v>0</v>
      </c>
      <c r="F110" s="209">
        <v>0</v>
      </c>
      <c r="G110" s="257">
        <v>0.26400000000000001</v>
      </c>
      <c r="H110" s="209">
        <v>0</v>
      </c>
      <c r="I110" s="273">
        <f>J110+K110+L110+M110</f>
        <v>0.22398000000000001</v>
      </c>
      <c r="J110" s="253">
        <v>0</v>
      </c>
      <c r="K110" s="253">
        <v>0</v>
      </c>
      <c r="L110" s="273">
        <f>0.18665*1.2</f>
        <v>0.22398000000000001</v>
      </c>
      <c r="M110" s="253">
        <v>0</v>
      </c>
      <c r="N110" s="219">
        <f t="shared" si="121"/>
        <v>-4.002E-2</v>
      </c>
      <c r="O110" s="220">
        <f t="shared" si="122"/>
        <v>84.840909090909093</v>
      </c>
      <c r="P110" s="219">
        <f t="shared" si="123"/>
        <v>0</v>
      </c>
      <c r="Q110" s="220" t="e">
        <f t="shared" si="124"/>
        <v>#DIV/0!</v>
      </c>
      <c r="R110" s="219">
        <f t="shared" si="125"/>
        <v>0</v>
      </c>
      <c r="S110" s="220" t="e">
        <f t="shared" si="126"/>
        <v>#DIV/0!</v>
      </c>
      <c r="T110" s="219">
        <f>L110-G110</f>
        <v>-4.002E-2</v>
      </c>
      <c r="U110" s="220">
        <f t="shared" si="128"/>
        <v>84.840909090909093</v>
      </c>
      <c r="V110" s="219">
        <f t="shared" si="129"/>
        <v>0</v>
      </c>
      <c r="W110" s="220" t="e">
        <f t="shared" si="130"/>
        <v>#DIV/0!</v>
      </c>
      <c r="X110" s="243"/>
    </row>
    <row r="111" spans="1:24" ht="12.75">
      <c r="A111" s="259" t="s">
        <v>971</v>
      </c>
      <c r="B111" s="207" t="s">
        <v>975</v>
      </c>
      <c r="C111" s="228" t="s">
        <v>976</v>
      </c>
      <c r="D111" s="209">
        <f t="shared" si="131"/>
        <v>0.40366000000000002</v>
      </c>
      <c r="E111" s="209">
        <v>0</v>
      </c>
      <c r="F111" s="209">
        <v>0</v>
      </c>
      <c r="G111" s="209">
        <v>0.40366000000000002</v>
      </c>
      <c r="H111" s="209">
        <v>0</v>
      </c>
      <c r="I111" s="234">
        <f t="shared" ref="I111" si="132">J111+K111+L111+M111</f>
        <v>0.02</v>
      </c>
      <c r="J111" s="233">
        <f t="shared" si="117"/>
        <v>0</v>
      </c>
      <c r="K111" s="233">
        <f t="shared" si="117"/>
        <v>0</v>
      </c>
      <c r="L111" s="209">
        <v>0.02</v>
      </c>
      <c r="M111" s="233">
        <f t="shared" si="117"/>
        <v>0</v>
      </c>
      <c r="N111" s="219">
        <f t="shared" si="121"/>
        <v>-0.38366</v>
      </c>
      <c r="O111" s="220">
        <f t="shared" si="122"/>
        <v>4.9546648169251348</v>
      </c>
      <c r="P111" s="219">
        <f t="shared" si="123"/>
        <v>0</v>
      </c>
      <c r="Q111" s="220" t="e">
        <f t="shared" si="124"/>
        <v>#DIV/0!</v>
      </c>
      <c r="R111" s="219">
        <f t="shared" si="125"/>
        <v>0</v>
      </c>
      <c r="S111" s="220" t="e">
        <f t="shared" si="126"/>
        <v>#DIV/0!</v>
      </c>
      <c r="T111" s="219">
        <f t="shared" si="127"/>
        <v>-0.38366</v>
      </c>
      <c r="U111" s="220">
        <f t="shared" si="128"/>
        <v>4.9546648169251348</v>
      </c>
      <c r="V111" s="219">
        <f t="shared" si="129"/>
        <v>0</v>
      </c>
      <c r="W111" s="220" t="e">
        <f>M111/H111*100</f>
        <v>#DIV/0!</v>
      </c>
      <c r="X111" s="243"/>
    </row>
    <row r="112" spans="1:24" ht="12.75">
      <c r="A112" s="259" t="s">
        <v>972</v>
      </c>
      <c r="B112" s="207" t="s">
        <v>977</v>
      </c>
      <c r="C112" s="228" t="s">
        <v>978</v>
      </c>
      <c r="D112" s="209">
        <f t="shared" si="131"/>
        <v>1.2</v>
      </c>
      <c r="E112" s="209">
        <v>0</v>
      </c>
      <c r="F112" s="209">
        <v>0</v>
      </c>
      <c r="G112" s="209">
        <v>1.2</v>
      </c>
      <c r="H112" s="209">
        <v>0</v>
      </c>
      <c r="I112" s="253">
        <f>J112+K112+L112+M112</f>
        <v>1.2</v>
      </c>
      <c r="J112" s="253">
        <v>0</v>
      </c>
      <c r="K112" s="253">
        <v>0</v>
      </c>
      <c r="L112" s="253">
        <v>1.2</v>
      </c>
      <c r="M112" s="253">
        <v>0</v>
      </c>
      <c r="N112" s="219">
        <f t="shared" si="121"/>
        <v>0</v>
      </c>
      <c r="O112" s="220">
        <f t="shared" si="122"/>
        <v>100</v>
      </c>
      <c r="P112" s="219">
        <f t="shared" si="123"/>
        <v>0</v>
      </c>
      <c r="Q112" s="220" t="e">
        <f t="shared" si="124"/>
        <v>#DIV/0!</v>
      </c>
      <c r="R112" s="219">
        <f t="shared" si="125"/>
        <v>0</v>
      </c>
      <c r="S112" s="220" t="e">
        <f t="shared" si="126"/>
        <v>#DIV/0!</v>
      </c>
      <c r="T112" s="219">
        <f t="shared" si="127"/>
        <v>0</v>
      </c>
      <c r="U112" s="220">
        <f t="shared" si="128"/>
        <v>100</v>
      </c>
      <c r="V112" s="219">
        <f t="shared" si="129"/>
        <v>0</v>
      </c>
      <c r="W112" s="220" t="e">
        <f t="shared" si="130"/>
        <v>#DIV/0!</v>
      </c>
      <c r="X112" s="243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2">
    <mergeCell ref="A9:X9"/>
    <mergeCell ref="A10:X10"/>
    <mergeCell ref="A11:X11"/>
    <mergeCell ref="A12:A16"/>
    <mergeCell ref="B12:B16"/>
    <mergeCell ref="D13:M13"/>
    <mergeCell ref="C12:C16"/>
    <mergeCell ref="V14:W15"/>
    <mergeCell ref="D12:M12"/>
    <mergeCell ref="X12:X16"/>
    <mergeCell ref="D15:D16"/>
    <mergeCell ref="E15:E16"/>
    <mergeCell ref="F15:F16"/>
    <mergeCell ref="G15:G16"/>
    <mergeCell ref="H15:H16"/>
    <mergeCell ref="M15:M16"/>
    <mergeCell ref="A4:X4"/>
    <mergeCell ref="A5:X5"/>
    <mergeCell ref="A6:X6"/>
    <mergeCell ref="A7:X7"/>
    <mergeCell ref="A8:X8"/>
    <mergeCell ref="D14:H14"/>
    <mergeCell ref="I14:M14"/>
    <mergeCell ref="I15:I16"/>
    <mergeCell ref="J15:J16"/>
    <mergeCell ref="K15:K16"/>
    <mergeCell ref="L15:L16"/>
    <mergeCell ref="N12:W13"/>
    <mergeCell ref="N14:O15"/>
    <mergeCell ref="P14:Q15"/>
    <mergeCell ref="R14:S15"/>
    <mergeCell ref="T14:U15"/>
  </mergeCells>
  <hyperlinks>
    <hyperlink ref="B69" r:id="rId2" display="Установка  КТПН 6/04кВ  в центрах питания с тр-рам ТМГ-250.Строительство ВЛ,КЛ-6,04кВ ул.Фабричная" xr:uid="{00000000-0004-0000-0900-000000000000}"/>
    <hyperlink ref="B70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4"/>
  <headerFooter alignWithMargins="0"/>
  <ignoredErrors>
    <ignoredError sqref="L7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/>
  <cols>
    <col min="1" max="1" width="9.875" style="31" customWidth="1"/>
    <col min="2" max="2" width="37.25" style="31" bestFit="1" customWidth="1"/>
    <col min="3" max="3" width="12.125" style="31" customWidth="1"/>
    <col min="4" max="4" width="21.75" style="31" customWidth="1"/>
    <col min="5" max="5" width="18.125" style="31" customWidth="1"/>
    <col min="6" max="7" width="9.75" style="31" customWidth="1"/>
    <col min="8" max="15" width="10.125" style="31" customWidth="1"/>
    <col min="16" max="17" width="12" style="31" customWidth="1"/>
    <col min="18" max="19" width="8" style="31" customWidth="1"/>
    <col min="20" max="20" width="10.25" style="31" customWidth="1"/>
    <col min="21" max="21" width="8.5" style="31" customWidth="1"/>
    <col min="22" max="22" width="13.25" style="31" customWidth="1"/>
    <col min="23" max="23" width="13" style="31" customWidth="1"/>
    <col min="24" max="24" width="10.25" style="31" customWidth="1"/>
    <col min="25" max="25" width="11.25" style="31" customWidth="1"/>
    <col min="26" max="26" width="11.75" style="31" customWidth="1"/>
    <col min="27" max="27" width="8.75" style="31" customWidth="1"/>
    <col min="28" max="31" width="9" style="31"/>
    <col min="32" max="32" width="16.25" style="31" customWidth="1"/>
    <col min="33" max="67" width="9" style="31"/>
    <col min="68" max="68" width="17.375" style="31" customWidth="1"/>
    <col min="69" max="16384" width="9" style="31"/>
  </cols>
  <sheetData>
    <row r="1" spans="1:34" ht="18.75">
      <c r="U1" s="38" t="s">
        <v>55</v>
      </c>
    </row>
    <row r="2" spans="1:34" ht="18.75">
      <c r="U2" s="39" t="s">
        <v>0</v>
      </c>
    </row>
    <row r="3" spans="1:34" ht="18.75">
      <c r="U3" s="30" t="s">
        <v>795</v>
      </c>
    </row>
    <row r="4" spans="1:34" ht="18.75">
      <c r="A4" s="307" t="s">
        <v>156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4" ht="18.75">
      <c r="A5" s="310" t="s">
        <v>64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</row>
    <row r="6" spans="1:34" ht="18.7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</row>
    <row r="7" spans="1:34" ht="18.75">
      <c r="A7" s="310" t="s">
        <v>799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</row>
    <row r="8" spans="1:34">
      <c r="A8" s="309" t="s">
        <v>800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</row>
    <row r="10" spans="1:34" ht="18.75">
      <c r="A10" s="311" t="s">
        <v>20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</row>
    <row r="11" spans="1:34" ht="18.75">
      <c r="AG11" s="39"/>
    </row>
    <row r="12" spans="1:34" ht="18.75">
      <c r="A12" s="312" t="s">
        <v>798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</row>
    <row r="13" spans="1:34">
      <c r="A13" s="309" t="s">
        <v>801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9"/>
    </row>
    <row r="15" spans="1:34" ht="15.75" customHeight="1">
      <c r="A15" s="301" t="s">
        <v>65</v>
      </c>
      <c r="B15" s="301" t="s">
        <v>19</v>
      </c>
      <c r="C15" s="301" t="s">
        <v>5</v>
      </c>
      <c r="D15" s="301" t="s">
        <v>815</v>
      </c>
      <c r="E15" s="301" t="s">
        <v>816</v>
      </c>
      <c r="F15" s="313" t="s">
        <v>817</v>
      </c>
      <c r="G15" s="314"/>
      <c r="H15" s="301" t="s">
        <v>818</v>
      </c>
      <c r="I15" s="301"/>
      <c r="J15" s="301" t="s">
        <v>819</v>
      </c>
      <c r="K15" s="301"/>
      <c r="L15" s="301"/>
      <c r="M15" s="301"/>
      <c r="N15" s="301" t="s">
        <v>820</v>
      </c>
      <c r="O15" s="301"/>
      <c r="P15" s="313" t="s">
        <v>761</v>
      </c>
      <c r="Q15" s="317"/>
      <c r="R15" s="317"/>
      <c r="S15" s="314"/>
      <c r="T15" s="301" t="s">
        <v>7</v>
      </c>
      <c r="U15" s="301"/>
      <c r="V15" s="149"/>
    </row>
    <row r="16" spans="1:34" ht="59.25" customHeight="1">
      <c r="A16" s="301"/>
      <c r="B16" s="301"/>
      <c r="C16" s="301"/>
      <c r="D16" s="301"/>
      <c r="E16" s="301"/>
      <c r="F16" s="315"/>
      <c r="G16" s="316"/>
      <c r="H16" s="301"/>
      <c r="I16" s="301"/>
      <c r="J16" s="301"/>
      <c r="K16" s="301"/>
      <c r="L16" s="301"/>
      <c r="M16" s="301"/>
      <c r="N16" s="301"/>
      <c r="O16" s="301"/>
      <c r="P16" s="315"/>
      <c r="Q16" s="318"/>
      <c r="R16" s="318"/>
      <c r="S16" s="316"/>
      <c r="T16" s="301"/>
      <c r="U16" s="301"/>
    </row>
    <row r="17" spans="1:21" ht="49.5" customHeight="1">
      <c r="A17" s="301"/>
      <c r="B17" s="301"/>
      <c r="C17" s="301"/>
      <c r="D17" s="301"/>
      <c r="E17" s="301"/>
      <c r="F17" s="315"/>
      <c r="G17" s="316"/>
      <c r="H17" s="301"/>
      <c r="I17" s="301"/>
      <c r="J17" s="301" t="s">
        <v>9</v>
      </c>
      <c r="K17" s="301"/>
      <c r="L17" s="301" t="s">
        <v>10</v>
      </c>
      <c r="M17" s="301"/>
      <c r="N17" s="301"/>
      <c r="O17" s="301"/>
      <c r="P17" s="305" t="s">
        <v>821</v>
      </c>
      <c r="Q17" s="306"/>
      <c r="R17" s="305" t="s">
        <v>8</v>
      </c>
      <c r="S17" s="306"/>
      <c r="T17" s="301"/>
      <c r="U17" s="301"/>
    </row>
    <row r="18" spans="1:21" ht="129" customHeight="1">
      <c r="A18" s="301"/>
      <c r="B18" s="301"/>
      <c r="C18" s="301"/>
      <c r="D18" s="301"/>
      <c r="E18" s="301"/>
      <c r="F18" s="6" t="s">
        <v>4</v>
      </c>
      <c r="G18" s="6" t="s">
        <v>14</v>
      </c>
      <c r="H18" s="6" t="s">
        <v>4</v>
      </c>
      <c r="I18" s="6" t="s">
        <v>14</v>
      </c>
      <c r="J18" s="6" t="s">
        <v>4</v>
      </c>
      <c r="K18" s="6" t="s">
        <v>757</v>
      </c>
      <c r="L18" s="6" t="s">
        <v>4</v>
      </c>
      <c r="M18" s="6" t="s">
        <v>755</v>
      </c>
      <c r="N18" s="6" t="s">
        <v>4</v>
      </c>
      <c r="O18" s="6" t="s">
        <v>14</v>
      </c>
      <c r="P18" s="6" t="s">
        <v>4</v>
      </c>
      <c r="Q18" s="6" t="s">
        <v>757</v>
      </c>
      <c r="R18" s="6" t="s">
        <v>4</v>
      </c>
      <c r="S18" s="6" t="s">
        <v>758</v>
      </c>
      <c r="T18" s="301"/>
      <c r="U18" s="301"/>
    </row>
    <row r="19" spans="1:21">
      <c r="A19" s="9">
        <v>1</v>
      </c>
      <c r="B19" s="9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301">
        <f>S19+1</f>
        <v>20</v>
      </c>
      <c r="U19" s="301"/>
    </row>
    <row r="20" spans="1:2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305"/>
      <c r="U20" s="306"/>
    </row>
    <row r="21" spans="1:21">
      <c r="A21" s="301" t="s">
        <v>78</v>
      </c>
      <c r="B21" s="301"/>
      <c r="C21" s="301"/>
      <c r="D21" s="9"/>
      <c r="E21" s="9"/>
      <c r="F21" s="9"/>
      <c r="G21" s="9"/>
      <c r="H21" s="9"/>
      <c r="I21" s="9"/>
      <c r="J21" s="9"/>
      <c r="K21" s="9"/>
      <c r="L21" s="9"/>
      <c r="M21" s="9"/>
      <c r="N21" s="42"/>
      <c r="O21" s="9"/>
      <c r="P21" s="9"/>
      <c r="Q21" s="9"/>
      <c r="R21" s="9"/>
      <c r="S21" s="9"/>
      <c r="T21" s="301"/>
      <c r="U21" s="301"/>
    </row>
    <row r="23" spans="1:21" s="14" customFormat="1" ht="49.5" customHeight="1">
      <c r="A23" s="289" t="s">
        <v>790</v>
      </c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3"/>
      <c r="M23" s="23"/>
      <c r="N23" s="23"/>
      <c r="O23" s="23"/>
      <c r="P23" s="23"/>
      <c r="Q23" s="15"/>
      <c r="R23" s="15"/>
    </row>
    <row r="24" spans="1:21" s="14" customFormat="1" ht="15.75" customHeight="1">
      <c r="A24" s="15"/>
      <c r="B24" s="16"/>
      <c r="C24" s="16"/>
      <c r="D24" s="35"/>
      <c r="E24" s="35"/>
      <c r="F24" s="35"/>
      <c r="G24" s="35"/>
      <c r="H24" s="35"/>
      <c r="I24" s="35"/>
      <c r="J24" s="16"/>
      <c r="K24" s="35"/>
      <c r="L24" s="16"/>
      <c r="M24" s="15"/>
      <c r="N24" s="16"/>
      <c r="O24" s="16"/>
      <c r="P24" s="16"/>
      <c r="Q24" s="15"/>
      <c r="R24" s="15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/>
  <cols>
    <col min="1" max="1" width="10.5" style="14" customWidth="1"/>
    <col min="2" max="2" width="34" style="14" customWidth="1"/>
    <col min="3" max="3" width="17" style="14" customWidth="1"/>
    <col min="4" max="4" width="17.625" style="14" customWidth="1"/>
    <col min="5" max="5" width="17.125" style="14" customWidth="1"/>
    <col min="6" max="6" width="10.125" style="14" customWidth="1"/>
    <col min="7" max="7" width="6.625" style="14" customWidth="1"/>
    <col min="8" max="8" width="7.375" style="14" customWidth="1"/>
    <col min="9" max="9" width="6.625" style="14" customWidth="1"/>
    <col min="10" max="10" width="6.375" style="14" customWidth="1"/>
    <col min="11" max="11" width="6.875" style="14" customWidth="1"/>
    <col min="12" max="12" width="17.125" style="14" customWidth="1"/>
    <col min="13" max="13" width="9.125" style="14" customWidth="1"/>
    <col min="14" max="14" width="5.5" style="14" customWidth="1"/>
    <col min="15" max="15" width="6.5" style="14" customWidth="1"/>
    <col min="16" max="18" width="6.125" style="14" customWidth="1"/>
    <col min="19" max="19" width="13" style="14" customWidth="1"/>
    <col min="20" max="20" width="6.375" style="14" customWidth="1"/>
    <col min="21" max="21" width="14.125" style="14" customWidth="1"/>
    <col min="22" max="22" width="6.25" style="14" customWidth="1"/>
    <col min="23" max="23" width="18" style="14" customWidth="1"/>
    <col min="24" max="16384" width="9" style="14"/>
  </cols>
  <sheetData>
    <row r="1" spans="1:45" ht="18.75">
      <c r="S1" s="11"/>
      <c r="W1" s="25" t="s">
        <v>56</v>
      </c>
      <c r="Y1" s="11"/>
    </row>
    <row r="2" spans="1:45" ht="18.75">
      <c r="S2" s="11"/>
      <c r="W2" s="30" t="s">
        <v>0</v>
      </c>
      <c r="Y2" s="11"/>
    </row>
    <row r="3" spans="1:45" ht="18.75">
      <c r="S3" s="11"/>
      <c r="W3" s="30" t="s">
        <v>795</v>
      </c>
      <c r="Y3" s="11"/>
    </row>
    <row r="4" spans="1:45" ht="18.75">
      <c r="A4" s="290" t="s">
        <v>759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158"/>
      <c r="Y4" s="158"/>
      <c r="Z4" s="158"/>
      <c r="AA4" s="158"/>
    </row>
    <row r="5" spans="1:45" ht="18.75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152"/>
      <c r="Y5" s="152"/>
      <c r="Z5" s="152"/>
      <c r="AA5" s="152"/>
      <c r="AB5" s="152"/>
    </row>
    <row r="6" spans="1:45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45" ht="18.75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152"/>
      <c r="Y7" s="152"/>
      <c r="Z7" s="152"/>
      <c r="AA7" s="152"/>
    </row>
    <row r="8" spans="1:45">
      <c r="A8" s="294" t="s">
        <v>68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6"/>
      <c r="Y8" s="26"/>
      <c r="Z8" s="26"/>
      <c r="AA8" s="26"/>
    </row>
    <row r="9" spans="1:4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45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159"/>
      <c r="Y10" s="159"/>
      <c r="Z10" s="159"/>
      <c r="AA10" s="159"/>
    </row>
    <row r="11" spans="1:45" ht="18.75">
      <c r="AA11" s="30"/>
    </row>
    <row r="12" spans="1:45" ht="18.75">
      <c r="A12" s="299" t="s">
        <v>53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160"/>
      <c r="Y12" s="160"/>
      <c r="Z12" s="160"/>
      <c r="AA12" s="160"/>
    </row>
    <row r="13" spans="1:45">
      <c r="A13" s="294" t="s">
        <v>70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6"/>
      <c r="Y13" s="26"/>
      <c r="Z13" s="26"/>
      <c r="AA13" s="26"/>
    </row>
    <row r="14" spans="1:45" ht="15.75" customHeight="1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</row>
    <row r="15" spans="1:45" ht="53.25" customHeight="1">
      <c r="A15" s="320" t="s">
        <v>65</v>
      </c>
      <c r="B15" s="323" t="s">
        <v>19</v>
      </c>
      <c r="C15" s="323" t="s">
        <v>5</v>
      </c>
      <c r="D15" s="320" t="s">
        <v>822</v>
      </c>
      <c r="E15" s="319" t="s">
        <v>786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287" t="s">
        <v>153</v>
      </c>
      <c r="T15" s="287"/>
      <c r="U15" s="287"/>
      <c r="V15" s="287"/>
      <c r="W15" s="323" t="s">
        <v>7</v>
      </c>
      <c r="X15" s="162"/>
      <c r="Y15" s="162"/>
    </row>
    <row r="16" spans="1:45" ht="13.5" customHeight="1">
      <c r="A16" s="321"/>
      <c r="B16" s="323"/>
      <c r="C16" s="323"/>
      <c r="D16" s="321"/>
      <c r="E16" s="319" t="s">
        <v>9</v>
      </c>
      <c r="F16" s="319"/>
      <c r="G16" s="319"/>
      <c r="H16" s="319"/>
      <c r="I16" s="319"/>
      <c r="J16" s="319"/>
      <c r="K16" s="319"/>
      <c r="L16" s="319" t="s">
        <v>10</v>
      </c>
      <c r="M16" s="319"/>
      <c r="N16" s="319"/>
      <c r="O16" s="319"/>
      <c r="P16" s="319"/>
      <c r="Q16" s="319"/>
      <c r="R16" s="319"/>
      <c r="S16" s="287"/>
      <c r="T16" s="287"/>
      <c r="U16" s="287"/>
      <c r="V16" s="287"/>
      <c r="W16" s="323"/>
      <c r="X16" s="162"/>
      <c r="Y16" s="162"/>
      <c r="Z16" s="162"/>
      <c r="AA16" s="162"/>
    </row>
    <row r="17" spans="1:27" ht="13.5" customHeight="1">
      <c r="A17" s="321"/>
      <c r="B17" s="323"/>
      <c r="C17" s="323"/>
      <c r="D17" s="321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287"/>
      <c r="T17" s="287"/>
      <c r="U17" s="287"/>
      <c r="V17" s="287"/>
      <c r="W17" s="323"/>
      <c r="X17" s="162"/>
      <c r="Y17" s="162"/>
      <c r="Z17" s="162"/>
      <c r="AA17" s="162"/>
    </row>
    <row r="18" spans="1:27" ht="43.5" customHeight="1">
      <c r="A18" s="321"/>
      <c r="B18" s="323"/>
      <c r="C18" s="323"/>
      <c r="D18" s="321"/>
      <c r="E18" s="163" t="s">
        <v>22</v>
      </c>
      <c r="F18" s="319" t="s">
        <v>21</v>
      </c>
      <c r="G18" s="319"/>
      <c r="H18" s="319"/>
      <c r="I18" s="319"/>
      <c r="J18" s="319"/>
      <c r="K18" s="319"/>
      <c r="L18" s="163" t="s">
        <v>22</v>
      </c>
      <c r="M18" s="319" t="s">
        <v>21</v>
      </c>
      <c r="N18" s="319"/>
      <c r="O18" s="319"/>
      <c r="P18" s="319"/>
      <c r="Q18" s="319"/>
      <c r="R18" s="319"/>
      <c r="S18" s="281" t="s">
        <v>22</v>
      </c>
      <c r="T18" s="283"/>
      <c r="U18" s="281" t="s">
        <v>21</v>
      </c>
      <c r="V18" s="283"/>
      <c r="W18" s="323"/>
      <c r="X18" s="162"/>
      <c r="Y18" s="162"/>
      <c r="Z18" s="162"/>
      <c r="AA18" s="162"/>
    </row>
    <row r="19" spans="1:27" ht="71.25" customHeight="1">
      <c r="A19" s="322"/>
      <c r="B19" s="323"/>
      <c r="C19" s="323"/>
      <c r="D19" s="322"/>
      <c r="E19" s="5" t="s">
        <v>821</v>
      </c>
      <c r="F19" s="5" t="s">
        <v>821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5" t="s">
        <v>821</v>
      </c>
      <c r="M19" s="5" t="s">
        <v>821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64" t="s">
        <v>823</v>
      </c>
      <c r="T19" s="164" t="s">
        <v>75</v>
      </c>
      <c r="U19" s="164" t="s">
        <v>823</v>
      </c>
      <c r="V19" s="164" t="s">
        <v>75</v>
      </c>
      <c r="W19" s="323"/>
      <c r="X19" s="162"/>
      <c r="Y19" s="162"/>
      <c r="Z19" s="162"/>
      <c r="AA19" s="162"/>
    </row>
    <row r="20" spans="1:27">
      <c r="A20" s="165">
        <v>1</v>
      </c>
      <c r="B20" s="165">
        <v>2</v>
      </c>
      <c r="C20" s="165">
        <v>3</v>
      </c>
      <c r="D20" s="166">
        <v>4</v>
      </c>
      <c r="E20" s="165">
        <v>5</v>
      </c>
      <c r="F20" s="165">
        <f t="shared" ref="F20:W20" si="0">E20+1</f>
        <v>6</v>
      </c>
      <c r="G20" s="165">
        <f t="shared" si="0"/>
        <v>7</v>
      </c>
      <c r="H20" s="165">
        <f t="shared" si="0"/>
        <v>8</v>
      </c>
      <c r="I20" s="165">
        <f t="shared" si="0"/>
        <v>9</v>
      </c>
      <c r="J20" s="165">
        <f t="shared" si="0"/>
        <v>10</v>
      </c>
      <c r="K20" s="165">
        <f t="shared" si="0"/>
        <v>11</v>
      </c>
      <c r="L20" s="165">
        <f t="shared" si="0"/>
        <v>12</v>
      </c>
      <c r="M20" s="165">
        <f t="shared" si="0"/>
        <v>13</v>
      </c>
      <c r="N20" s="165">
        <f t="shared" si="0"/>
        <v>14</v>
      </c>
      <c r="O20" s="165">
        <f t="shared" si="0"/>
        <v>15</v>
      </c>
      <c r="P20" s="165">
        <f t="shared" si="0"/>
        <v>16</v>
      </c>
      <c r="Q20" s="165">
        <f t="shared" si="0"/>
        <v>17</v>
      </c>
      <c r="R20" s="165">
        <f t="shared" si="0"/>
        <v>18</v>
      </c>
      <c r="S20" s="165">
        <f t="shared" si="0"/>
        <v>19</v>
      </c>
      <c r="T20" s="165">
        <f t="shared" si="0"/>
        <v>20</v>
      </c>
      <c r="U20" s="165">
        <f t="shared" si="0"/>
        <v>21</v>
      </c>
      <c r="V20" s="165">
        <f t="shared" si="0"/>
        <v>22</v>
      </c>
      <c r="W20" s="165">
        <f t="shared" si="0"/>
        <v>23</v>
      </c>
      <c r="X20" s="162"/>
      <c r="Y20" s="162"/>
    </row>
    <row r="21" spans="1:27">
      <c r="A21" s="165"/>
      <c r="B21" s="165"/>
      <c r="C21" s="165"/>
      <c r="D21" s="166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2"/>
      <c r="Y21" s="162"/>
    </row>
    <row r="22" spans="1:27" s="10" customFormat="1">
      <c r="A22" s="281" t="s">
        <v>78</v>
      </c>
      <c r="B22" s="282"/>
      <c r="C22" s="283"/>
      <c r="D22" s="167"/>
      <c r="E22" s="168"/>
      <c r="F22" s="168"/>
      <c r="G22" s="168"/>
      <c r="H22" s="168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7"/>
      <c r="X22" s="170"/>
      <c r="Y22" s="170"/>
      <c r="Z22" s="170"/>
      <c r="AA22" s="170"/>
    </row>
    <row r="23" spans="1:27" s="31" customFormat="1"/>
    <row r="24" spans="1:27" ht="49.5" customHeight="1">
      <c r="A24" s="289"/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3"/>
      <c r="N24" s="23"/>
      <c r="O24" s="23"/>
      <c r="P24" s="23"/>
      <c r="Q24" s="15"/>
      <c r="R24" s="15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/>
  <cols>
    <col min="1" max="1" width="9.75" style="14" customWidth="1"/>
    <col min="2" max="2" width="34" style="14" customWidth="1"/>
    <col min="3" max="3" width="17" style="14" customWidth="1"/>
    <col min="4" max="4" width="31.25" style="14" customWidth="1"/>
    <col min="5" max="16" width="7.75" style="14" customWidth="1"/>
    <col min="17" max="21" width="6.375" style="14" customWidth="1"/>
    <col min="22" max="22" width="7.5" style="14" customWidth="1"/>
    <col min="23" max="23" width="6.875" style="14" customWidth="1"/>
    <col min="24" max="16384" width="9" style="14"/>
  </cols>
  <sheetData>
    <row r="1" spans="1:47" ht="18.75">
      <c r="X1" s="25" t="s">
        <v>57</v>
      </c>
      <c r="Z1" s="11"/>
      <c r="AB1" s="11"/>
    </row>
    <row r="2" spans="1:47" ht="18.75">
      <c r="X2" s="30" t="s">
        <v>0</v>
      </c>
      <c r="Z2" s="11"/>
      <c r="AB2" s="11"/>
    </row>
    <row r="3" spans="1:47" ht="18.75">
      <c r="X3" s="30" t="s">
        <v>795</v>
      </c>
      <c r="Z3" s="11"/>
      <c r="AB3" s="11"/>
    </row>
    <row r="4" spans="1:47" s="24" customFormat="1" ht="40.5" customHeight="1">
      <c r="A4" s="328" t="s">
        <v>754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171"/>
      <c r="Z4" s="171"/>
      <c r="AA4" s="171"/>
      <c r="AB4" s="171"/>
      <c r="AC4" s="171"/>
      <c r="AD4" s="171"/>
      <c r="AE4" s="171"/>
    </row>
    <row r="5" spans="1:47" ht="18.75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152"/>
      <c r="Z5" s="152"/>
      <c r="AA5" s="152"/>
      <c r="AB5" s="152"/>
      <c r="AC5" s="152"/>
      <c r="AD5" s="152"/>
      <c r="AE5" s="152"/>
      <c r="AF5" s="152"/>
    </row>
    <row r="6" spans="1:47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47" ht="18.75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152"/>
      <c r="Z7" s="152"/>
      <c r="AA7" s="152"/>
      <c r="AB7" s="152"/>
      <c r="AC7" s="152"/>
      <c r="AD7" s="152"/>
      <c r="AE7" s="152"/>
    </row>
    <row r="8" spans="1:47">
      <c r="A8" s="294" t="s">
        <v>67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6"/>
      <c r="Z8" s="26"/>
      <c r="AA8" s="26"/>
      <c r="AB8" s="26"/>
      <c r="AC8" s="26"/>
      <c r="AD8" s="26"/>
      <c r="AE8" s="26"/>
    </row>
    <row r="9" spans="1:4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47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159"/>
      <c r="Z10" s="159"/>
      <c r="AA10" s="159"/>
      <c r="AB10" s="159"/>
      <c r="AC10" s="159"/>
      <c r="AD10" s="159"/>
      <c r="AE10" s="159"/>
    </row>
    <row r="11" spans="1:47" ht="18.75">
      <c r="AE11" s="30"/>
    </row>
    <row r="12" spans="1:47" ht="18.75">
      <c r="A12" s="299" t="s">
        <v>53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1"/>
      <c r="Z12" s="21"/>
      <c r="AA12" s="21"/>
      <c r="AB12" s="160"/>
      <c r="AC12" s="160"/>
      <c r="AD12" s="160"/>
      <c r="AE12" s="160"/>
    </row>
    <row r="13" spans="1:47">
      <c r="A13" s="294" t="s">
        <v>802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6"/>
      <c r="Z13" s="26"/>
      <c r="AA13" s="26"/>
      <c r="AB13" s="26"/>
      <c r="AC13" s="26"/>
      <c r="AD13" s="26"/>
      <c r="AE13" s="26"/>
    </row>
    <row r="14" spans="1:47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</row>
    <row r="15" spans="1:47" ht="22.5" customHeight="1">
      <c r="A15" s="320" t="s">
        <v>65</v>
      </c>
      <c r="B15" s="323" t="s">
        <v>19</v>
      </c>
      <c r="C15" s="323" t="s">
        <v>5</v>
      </c>
      <c r="D15" s="334" t="s">
        <v>79</v>
      </c>
      <c r="E15" s="340" t="s">
        <v>787</v>
      </c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2"/>
      <c r="Q15" s="340" t="s">
        <v>154</v>
      </c>
      <c r="R15" s="341"/>
      <c r="S15" s="341"/>
      <c r="T15" s="341"/>
      <c r="U15" s="342"/>
      <c r="V15" s="333" t="s">
        <v>7</v>
      </c>
      <c r="W15" s="333"/>
      <c r="X15" s="333"/>
    </row>
    <row r="16" spans="1:47" ht="22.5" customHeight="1">
      <c r="A16" s="321"/>
      <c r="B16" s="323"/>
      <c r="C16" s="323"/>
      <c r="D16" s="335"/>
      <c r="E16" s="343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5"/>
      <c r="Q16" s="346"/>
      <c r="R16" s="347"/>
      <c r="S16" s="347"/>
      <c r="T16" s="347"/>
      <c r="U16" s="348"/>
      <c r="V16" s="333"/>
      <c r="W16" s="333"/>
      <c r="X16" s="333"/>
    </row>
    <row r="17" spans="1:33" ht="24" customHeight="1">
      <c r="A17" s="321"/>
      <c r="B17" s="323"/>
      <c r="C17" s="323"/>
      <c r="D17" s="335"/>
      <c r="E17" s="319" t="s">
        <v>9</v>
      </c>
      <c r="F17" s="319"/>
      <c r="G17" s="319"/>
      <c r="H17" s="319"/>
      <c r="I17" s="319"/>
      <c r="J17" s="319"/>
      <c r="K17" s="337" t="s">
        <v>10</v>
      </c>
      <c r="L17" s="338"/>
      <c r="M17" s="338"/>
      <c r="N17" s="338"/>
      <c r="O17" s="338"/>
      <c r="P17" s="339"/>
      <c r="Q17" s="343"/>
      <c r="R17" s="344"/>
      <c r="S17" s="344"/>
      <c r="T17" s="344"/>
      <c r="U17" s="345"/>
      <c r="V17" s="333"/>
      <c r="W17" s="333"/>
      <c r="X17" s="333"/>
    </row>
    <row r="18" spans="1:33" ht="75.75" customHeight="1">
      <c r="A18" s="322"/>
      <c r="B18" s="323"/>
      <c r="C18" s="323"/>
      <c r="D18" s="336"/>
      <c r="E18" s="136" t="s">
        <v>62</v>
      </c>
      <c r="F18" s="44" t="s">
        <v>2</v>
      </c>
      <c r="G18" s="44" t="s">
        <v>3</v>
      </c>
      <c r="H18" s="5" t="s">
        <v>52</v>
      </c>
      <c r="I18" s="44" t="s">
        <v>1</v>
      </c>
      <c r="J18" s="44" t="s">
        <v>13</v>
      </c>
      <c r="K18" s="136" t="s">
        <v>62</v>
      </c>
      <c r="L18" s="44" t="s">
        <v>2</v>
      </c>
      <c r="M18" s="44" t="s">
        <v>3</v>
      </c>
      <c r="N18" s="5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5" t="s">
        <v>52</v>
      </c>
      <c r="T18" s="44" t="s">
        <v>1</v>
      </c>
      <c r="U18" s="44" t="s">
        <v>13</v>
      </c>
      <c r="V18" s="333"/>
      <c r="W18" s="333"/>
      <c r="X18" s="333"/>
    </row>
    <row r="19" spans="1:33">
      <c r="A19" s="28">
        <v>1</v>
      </c>
      <c r="B19" s="28">
        <f t="shared" ref="B19:V19" si="0">A19+1</f>
        <v>2</v>
      </c>
      <c r="C19" s="28">
        <f t="shared" si="0"/>
        <v>3</v>
      </c>
      <c r="D19" s="172">
        <f t="shared" si="0"/>
        <v>4</v>
      </c>
      <c r="E19" s="172">
        <f t="shared" si="0"/>
        <v>5</v>
      </c>
      <c r="F19" s="172">
        <f t="shared" si="0"/>
        <v>6</v>
      </c>
      <c r="G19" s="172">
        <f t="shared" si="0"/>
        <v>7</v>
      </c>
      <c r="H19" s="172">
        <f t="shared" si="0"/>
        <v>8</v>
      </c>
      <c r="I19" s="172">
        <f t="shared" si="0"/>
        <v>9</v>
      </c>
      <c r="J19" s="172">
        <f t="shared" si="0"/>
        <v>10</v>
      </c>
      <c r="K19" s="172">
        <f t="shared" si="0"/>
        <v>11</v>
      </c>
      <c r="L19" s="172">
        <f t="shared" si="0"/>
        <v>12</v>
      </c>
      <c r="M19" s="28">
        <f t="shared" si="0"/>
        <v>13</v>
      </c>
      <c r="N19" s="28">
        <f t="shared" si="0"/>
        <v>14</v>
      </c>
      <c r="O19" s="28">
        <f t="shared" si="0"/>
        <v>15</v>
      </c>
      <c r="P19" s="28">
        <f t="shared" si="0"/>
        <v>16</v>
      </c>
      <c r="Q19" s="28">
        <f t="shared" si="0"/>
        <v>17</v>
      </c>
      <c r="R19" s="28">
        <f t="shared" si="0"/>
        <v>18</v>
      </c>
      <c r="S19" s="28">
        <f t="shared" si="0"/>
        <v>19</v>
      </c>
      <c r="T19" s="28">
        <f t="shared" si="0"/>
        <v>20</v>
      </c>
      <c r="U19" s="28">
        <f t="shared" si="0"/>
        <v>21</v>
      </c>
      <c r="V19" s="330">
        <f t="shared" si="0"/>
        <v>22</v>
      </c>
      <c r="W19" s="330"/>
      <c r="X19" s="330"/>
    </row>
    <row r="20" spans="1:33">
      <c r="A20" s="28"/>
      <c r="B20" s="28"/>
      <c r="C20" s="28"/>
      <c r="D20" s="172"/>
      <c r="E20" s="172"/>
      <c r="F20" s="172"/>
      <c r="G20" s="172"/>
      <c r="H20" s="172"/>
      <c r="I20" s="172"/>
      <c r="J20" s="172"/>
      <c r="K20" s="172"/>
      <c r="L20" s="172"/>
      <c r="M20" s="28"/>
      <c r="N20" s="28"/>
      <c r="O20" s="28"/>
      <c r="P20" s="28"/>
      <c r="Q20" s="28"/>
      <c r="R20" s="28"/>
      <c r="S20" s="28"/>
      <c r="T20" s="28"/>
      <c r="U20" s="28"/>
      <c r="V20" s="325"/>
      <c r="W20" s="326"/>
      <c r="X20" s="327"/>
    </row>
    <row r="21" spans="1:33" s="10" customFormat="1">
      <c r="A21" s="349" t="s">
        <v>78</v>
      </c>
      <c r="B21" s="350"/>
      <c r="C21" s="351"/>
      <c r="D21" s="167"/>
      <c r="E21" s="167"/>
      <c r="F21" s="167"/>
      <c r="G21" s="167"/>
      <c r="H21" s="173"/>
      <c r="I21" s="173"/>
      <c r="J21" s="173"/>
      <c r="K21" s="173"/>
      <c r="L21" s="173"/>
      <c r="M21" s="169"/>
      <c r="N21" s="169"/>
      <c r="O21" s="169"/>
      <c r="P21" s="169"/>
      <c r="Q21" s="169"/>
      <c r="R21" s="169"/>
      <c r="S21" s="169"/>
      <c r="T21" s="169"/>
      <c r="U21" s="169"/>
      <c r="V21" s="331"/>
      <c r="W21" s="331"/>
      <c r="X21" s="331"/>
      <c r="Y21" s="170"/>
      <c r="Z21" s="170"/>
      <c r="AA21" s="170"/>
      <c r="AB21" s="170"/>
      <c r="AC21" s="170"/>
      <c r="AD21" s="170"/>
    </row>
    <row r="22" spans="1:33" ht="44.25" customHeight="1">
      <c r="A22" s="329" t="s">
        <v>74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13"/>
      <c r="Z22" s="13"/>
      <c r="AG22" s="12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/>
  <cols>
    <col min="1" max="1" width="9.75" style="14" customWidth="1"/>
    <col min="2" max="2" width="34" style="14" customWidth="1"/>
    <col min="3" max="3" width="17.75" style="14" customWidth="1"/>
    <col min="4" max="4" width="31.625" style="14" customWidth="1"/>
    <col min="5" max="11" width="6.375" style="14" customWidth="1"/>
    <col min="12" max="12" width="10" style="14" customWidth="1"/>
    <col min="13" max="26" width="6.375" style="14" customWidth="1"/>
    <col min="27" max="27" width="27.625" style="14" customWidth="1"/>
    <col min="28" max="16384" width="9" style="14"/>
  </cols>
  <sheetData>
    <row r="1" spans="1:36" ht="18.75">
      <c r="AA1" s="25" t="s">
        <v>58</v>
      </c>
      <c r="AC1" s="11"/>
      <c r="AE1" s="11"/>
    </row>
    <row r="2" spans="1:36" ht="18.75">
      <c r="AA2" s="30" t="s">
        <v>0</v>
      </c>
      <c r="AC2" s="11"/>
      <c r="AE2" s="11"/>
    </row>
    <row r="3" spans="1:36" ht="18.75">
      <c r="AA3" s="30" t="s">
        <v>795</v>
      </c>
      <c r="AC3" s="11"/>
      <c r="AE3" s="11"/>
    </row>
    <row r="4" spans="1:36" s="24" customFormat="1" ht="18.75">
      <c r="A4" s="328" t="s">
        <v>155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171"/>
      <c r="AC4" s="171"/>
      <c r="AD4" s="171"/>
      <c r="AE4" s="171"/>
      <c r="AF4" s="171"/>
    </row>
    <row r="5" spans="1:36" ht="18.75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152"/>
      <c r="AC5" s="152"/>
      <c r="AD5" s="152"/>
      <c r="AE5" s="152"/>
      <c r="AF5" s="152"/>
      <c r="AG5" s="152"/>
    </row>
    <row r="6" spans="1:36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6" ht="18.75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152"/>
      <c r="AC7" s="152"/>
      <c r="AD7" s="152"/>
      <c r="AE7" s="152"/>
      <c r="AF7" s="152"/>
    </row>
    <row r="8" spans="1:36">
      <c r="A8" s="352" t="s">
        <v>67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26"/>
      <c r="AC8" s="26"/>
      <c r="AD8" s="26"/>
      <c r="AE8" s="26"/>
      <c r="AF8" s="26"/>
    </row>
    <row r="9" spans="1:3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6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159"/>
      <c r="AC10" s="159"/>
      <c r="AD10" s="159"/>
      <c r="AE10" s="159"/>
      <c r="AF10" s="159"/>
    </row>
    <row r="11" spans="1:36" ht="18.75">
      <c r="AF11" s="30"/>
    </row>
    <row r="12" spans="1:36" ht="18.75">
      <c r="A12" s="299" t="s">
        <v>53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1"/>
      <c r="AC12" s="160"/>
      <c r="AD12" s="160"/>
      <c r="AE12" s="160"/>
      <c r="AF12" s="160"/>
    </row>
    <row r="13" spans="1:36">
      <c r="A13" s="294" t="s">
        <v>803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6"/>
      <c r="AC13" s="26"/>
      <c r="AD13" s="26"/>
      <c r="AE13" s="26"/>
      <c r="AF13" s="26"/>
    </row>
    <row r="14" spans="1:36">
      <c r="B14" s="174"/>
      <c r="C14" s="175"/>
      <c r="D14" s="175"/>
      <c r="E14" s="27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J14" s="12"/>
    </row>
    <row r="15" spans="1:36" ht="15.75" customHeight="1">
      <c r="A15" s="320" t="s">
        <v>65</v>
      </c>
      <c r="B15" s="323" t="s">
        <v>19</v>
      </c>
      <c r="C15" s="323" t="s">
        <v>5</v>
      </c>
      <c r="D15" s="320" t="s">
        <v>79</v>
      </c>
      <c r="E15" s="319" t="s">
        <v>71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40" t="s">
        <v>154</v>
      </c>
      <c r="U15" s="341"/>
      <c r="V15" s="341"/>
      <c r="W15" s="341"/>
      <c r="X15" s="341"/>
      <c r="Y15" s="341"/>
      <c r="Z15" s="342"/>
      <c r="AA15" s="333" t="s">
        <v>7</v>
      </c>
    </row>
    <row r="16" spans="1:36" ht="26.25" customHeight="1">
      <c r="A16" s="321"/>
      <c r="B16" s="323"/>
      <c r="C16" s="323"/>
      <c r="D16" s="321"/>
      <c r="E16" s="319"/>
      <c r="F16" s="319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46"/>
      <c r="U16" s="347"/>
      <c r="V16" s="347"/>
      <c r="W16" s="347"/>
      <c r="X16" s="347"/>
      <c r="Y16" s="347"/>
      <c r="Z16" s="348"/>
      <c r="AA16" s="333"/>
    </row>
    <row r="17" spans="1:33" ht="30" customHeight="1">
      <c r="A17" s="321"/>
      <c r="B17" s="323"/>
      <c r="C17" s="323"/>
      <c r="D17" s="321"/>
      <c r="E17" s="319" t="s">
        <v>9</v>
      </c>
      <c r="F17" s="319"/>
      <c r="G17" s="319"/>
      <c r="H17" s="319"/>
      <c r="I17" s="319"/>
      <c r="J17" s="319"/>
      <c r="K17" s="319"/>
      <c r="L17" s="319" t="s">
        <v>10</v>
      </c>
      <c r="M17" s="319"/>
      <c r="N17" s="319"/>
      <c r="O17" s="319"/>
      <c r="P17" s="319"/>
      <c r="Q17" s="319"/>
      <c r="R17" s="319"/>
      <c r="S17" s="319"/>
      <c r="T17" s="343"/>
      <c r="U17" s="344"/>
      <c r="V17" s="344"/>
      <c r="W17" s="344"/>
      <c r="X17" s="344"/>
      <c r="Y17" s="344"/>
      <c r="Z17" s="345"/>
      <c r="AA17" s="333"/>
    </row>
    <row r="18" spans="1:33" ht="96" customHeight="1">
      <c r="A18" s="322"/>
      <c r="B18" s="323"/>
      <c r="C18" s="323"/>
      <c r="D18" s="322"/>
      <c r="E18" s="5" t="s">
        <v>2</v>
      </c>
      <c r="F18" s="5" t="s">
        <v>3</v>
      </c>
      <c r="G18" s="5" t="s">
        <v>11</v>
      </c>
      <c r="H18" s="5" t="s">
        <v>12</v>
      </c>
      <c r="I18" s="5" t="s">
        <v>6</v>
      </c>
      <c r="J18" s="5" t="s">
        <v>1</v>
      </c>
      <c r="K18" s="44" t="s">
        <v>13</v>
      </c>
      <c r="L18" s="15" t="s">
        <v>157</v>
      </c>
      <c r="M18" s="5" t="s">
        <v>2</v>
      </c>
      <c r="N18" s="5" t="s">
        <v>3</v>
      </c>
      <c r="O18" s="5" t="s">
        <v>11</v>
      </c>
      <c r="P18" s="5" t="s">
        <v>12</v>
      </c>
      <c r="Q18" s="5" t="s">
        <v>6</v>
      </c>
      <c r="R18" s="5" t="s">
        <v>1</v>
      </c>
      <c r="S18" s="44" t="s">
        <v>13</v>
      </c>
      <c r="T18" s="5" t="s">
        <v>2</v>
      </c>
      <c r="U18" s="5" t="s">
        <v>3</v>
      </c>
      <c r="V18" s="5" t="s">
        <v>11</v>
      </c>
      <c r="W18" s="5" t="s">
        <v>12</v>
      </c>
      <c r="X18" s="5" t="s">
        <v>6</v>
      </c>
      <c r="Y18" s="5" t="s">
        <v>1</v>
      </c>
      <c r="Z18" s="44" t="s">
        <v>13</v>
      </c>
      <c r="AA18" s="333"/>
    </row>
    <row r="19" spans="1:33">
      <c r="A19" s="28">
        <v>1</v>
      </c>
      <c r="B19" s="28">
        <v>2</v>
      </c>
      <c r="C19" s="28">
        <v>3</v>
      </c>
      <c r="D19" s="172">
        <f>C19+1</f>
        <v>4</v>
      </c>
      <c r="E19" s="28">
        <f t="shared" ref="E19:L19" si="0">D19+1</f>
        <v>5</v>
      </c>
      <c r="F19" s="28">
        <f t="shared" si="0"/>
        <v>6</v>
      </c>
      <c r="G19" s="28">
        <f t="shared" si="0"/>
        <v>7</v>
      </c>
      <c r="H19" s="28">
        <f t="shared" si="0"/>
        <v>8</v>
      </c>
      <c r="I19" s="28">
        <f t="shared" si="0"/>
        <v>9</v>
      </c>
      <c r="J19" s="28">
        <f t="shared" si="0"/>
        <v>10</v>
      </c>
      <c r="K19" s="28">
        <f t="shared" si="0"/>
        <v>11</v>
      </c>
      <c r="L19" s="28">
        <f t="shared" si="0"/>
        <v>12</v>
      </c>
      <c r="M19" s="28">
        <f t="shared" ref="M19:AA19" si="1">L19+1</f>
        <v>13</v>
      </c>
      <c r="N19" s="28">
        <f t="shared" si="1"/>
        <v>14</v>
      </c>
      <c r="O19" s="28">
        <f t="shared" si="1"/>
        <v>15</v>
      </c>
      <c r="P19" s="28">
        <f t="shared" si="1"/>
        <v>16</v>
      </c>
      <c r="Q19" s="28">
        <f t="shared" si="1"/>
        <v>17</v>
      </c>
      <c r="R19" s="28">
        <f t="shared" si="1"/>
        <v>18</v>
      </c>
      <c r="S19" s="28">
        <f t="shared" si="1"/>
        <v>19</v>
      </c>
      <c r="T19" s="28">
        <f t="shared" si="1"/>
        <v>20</v>
      </c>
      <c r="U19" s="28">
        <f t="shared" si="1"/>
        <v>21</v>
      </c>
      <c r="V19" s="28">
        <f t="shared" si="1"/>
        <v>22</v>
      </c>
      <c r="W19" s="28">
        <f t="shared" si="1"/>
        <v>23</v>
      </c>
      <c r="X19" s="28">
        <f t="shared" si="1"/>
        <v>24</v>
      </c>
      <c r="Y19" s="28">
        <f t="shared" si="1"/>
        <v>25</v>
      </c>
      <c r="Z19" s="28">
        <f t="shared" si="1"/>
        <v>26</v>
      </c>
      <c r="AA19" s="28">
        <f t="shared" si="1"/>
        <v>27</v>
      </c>
    </row>
    <row r="20" spans="1:33">
      <c r="A20" s="28"/>
      <c r="B20" s="28"/>
      <c r="C20" s="28"/>
      <c r="D20" s="172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176"/>
    </row>
    <row r="21" spans="1:33" s="10" customFormat="1">
      <c r="A21" s="281" t="s">
        <v>78</v>
      </c>
      <c r="B21" s="282"/>
      <c r="C21" s="283"/>
      <c r="D21" s="167"/>
      <c r="E21" s="168"/>
      <c r="F21" s="168"/>
      <c r="G21" s="168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48"/>
      <c r="AB21" s="170"/>
      <c r="AC21" s="170"/>
      <c r="AD21" s="170"/>
      <c r="AE21" s="170"/>
      <c r="AF21" s="170"/>
      <c r="AG21" s="170"/>
    </row>
    <row r="22" spans="1:33" ht="37.5" customHeight="1">
      <c r="A22" s="329" t="s">
        <v>74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/>
  <cols>
    <col min="1" max="1" width="9.125" style="14" customWidth="1"/>
    <col min="2" max="2" width="34" style="14" customWidth="1"/>
    <col min="3" max="3" width="16.625" style="14" customWidth="1"/>
    <col min="4" max="4" width="28" style="14" customWidth="1"/>
    <col min="5" max="5" width="6.125" style="14" customWidth="1"/>
    <col min="6" max="6" width="5.375" style="14" customWidth="1"/>
    <col min="7" max="7" width="5.25" style="14" customWidth="1"/>
    <col min="8" max="8" width="6.625" style="14" customWidth="1"/>
    <col min="9" max="9" width="6.875" style="14" customWidth="1"/>
    <col min="10" max="10" width="10.375" style="14" customWidth="1"/>
    <col min="11" max="11" width="5.5" style="14" customWidth="1"/>
    <col min="12" max="12" width="6.5" style="14" customWidth="1"/>
    <col min="13" max="14" width="6.125" style="14" customWidth="1"/>
    <col min="15" max="20" width="5.125" style="14" customWidth="1"/>
    <col min="21" max="21" width="16.25" style="14" customWidth="1"/>
    <col min="22" max="22" width="7.5" style="14" customWidth="1"/>
    <col min="23" max="23" width="6.875" style="14" customWidth="1"/>
    <col min="24" max="24" width="9" style="14"/>
    <col min="25" max="25" width="8.875" style="14" customWidth="1"/>
    <col min="26" max="16384" width="9" style="14"/>
  </cols>
  <sheetData>
    <row r="1" spans="1:34" ht="18.75">
      <c r="U1" s="25" t="s">
        <v>59</v>
      </c>
      <c r="X1" s="11"/>
      <c r="AC1" s="11"/>
    </row>
    <row r="2" spans="1:34" ht="18.75">
      <c r="U2" s="30" t="s">
        <v>0</v>
      </c>
      <c r="X2" s="11"/>
      <c r="AC2" s="11"/>
    </row>
    <row r="3" spans="1:34" ht="18.75">
      <c r="U3" s="30" t="s">
        <v>795</v>
      </c>
      <c r="X3" s="11"/>
      <c r="AC3" s="11"/>
    </row>
    <row r="4" spans="1:34" s="24" customFormat="1" ht="18.75" customHeight="1">
      <c r="A4" s="328" t="s">
        <v>791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177"/>
      <c r="W4" s="177"/>
      <c r="X4" s="177"/>
      <c r="Y4" s="177"/>
      <c r="Z4" s="171"/>
      <c r="AA4" s="171"/>
      <c r="AB4" s="171"/>
      <c r="AC4" s="171"/>
      <c r="AD4" s="171"/>
    </row>
    <row r="5" spans="1:34" ht="18.75" customHeight="1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152"/>
      <c r="W5" s="152"/>
      <c r="X5" s="152"/>
      <c r="Y5" s="152"/>
      <c r="Z5" s="152"/>
      <c r="AA5" s="152"/>
      <c r="AB5" s="152"/>
      <c r="AC5" s="152"/>
      <c r="AD5" s="152"/>
      <c r="AE5" s="152"/>
    </row>
    <row r="6" spans="1:34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4" ht="18.75" customHeight="1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152"/>
      <c r="W7" s="152"/>
      <c r="X7" s="152"/>
      <c r="Y7" s="152"/>
      <c r="Z7" s="152"/>
      <c r="AA7" s="152"/>
      <c r="AB7" s="152"/>
      <c r="AC7" s="152"/>
      <c r="AD7" s="152"/>
    </row>
    <row r="8" spans="1:34" ht="15.75" customHeight="1">
      <c r="A8" s="352" t="s">
        <v>73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22"/>
      <c r="W8" s="22"/>
      <c r="X8" s="22"/>
      <c r="Y8" s="22"/>
      <c r="Z8" s="26"/>
      <c r="AA8" s="26"/>
      <c r="AB8" s="26"/>
      <c r="AC8" s="26"/>
      <c r="AD8" s="26"/>
    </row>
    <row r="9" spans="1:34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4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159"/>
      <c r="W10" s="159"/>
      <c r="X10" s="159"/>
      <c r="Y10" s="159"/>
      <c r="Z10" s="159"/>
      <c r="AA10" s="159"/>
      <c r="AB10" s="159"/>
      <c r="AC10" s="159"/>
      <c r="AD10" s="159"/>
    </row>
    <row r="11" spans="1:34" ht="18.75">
      <c r="AD11" s="30"/>
    </row>
    <row r="12" spans="1:34" ht="18.75">
      <c r="A12" s="21" t="s">
        <v>53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160"/>
      <c r="AB12" s="160"/>
      <c r="AC12" s="160"/>
      <c r="AD12" s="160"/>
    </row>
    <row r="13" spans="1:34">
      <c r="A13" s="294" t="s">
        <v>804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6"/>
      <c r="W13" s="26"/>
      <c r="X13" s="26"/>
      <c r="Y13" s="26"/>
      <c r="Z13" s="26"/>
      <c r="AA13" s="26"/>
      <c r="AB13" s="26"/>
      <c r="AC13" s="26"/>
      <c r="AD13" s="26"/>
    </row>
    <row r="14" spans="1:34">
      <c r="B14" s="174"/>
      <c r="C14" s="175"/>
      <c r="D14" s="175"/>
      <c r="E14" s="27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H14" s="12"/>
    </row>
    <row r="15" spans="1:34">
      <c r="A15" s="324"/>
      <c r="B15" s="324"/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161"/>
      <c r="W15" s="161"/>
      <c r="X15" s="161"/>
      <c r="Y15" s="161"/>
      <c r="Z15" s="161"/>
      <c r="AA15" s="161"/>
      <c r="AB15" s="161"/>
    </row>
    <row r="16" spans="1:34">
      <c r="A16" s="320" t="s">
        <v>65</v>
      </c>
      <c r="B16" s="323" t="s">
        <v>19</v>
      </c>
      <c r="C16" s="323" t="s">
        <v>5</v>
      </c>
      <c r="D16" s="320" t="s">
        <v>63</v>
      </c>
      <c r="E16" s="323" t="s">
        <v>76</v>
      </c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 t="s">
        <v>154</v>
      </c>
      <c r="Q16" s="323"/>
      <c r="R16" s="323"/>
      <c r="S16" s="323"/>
      <c r="T16" s="323"/>
      <c r="U16" s="323" t="s">
        <v>7</v>
      </c>
      <c r="V16" s="162"/>
    </row>
    <row r="17" spans="1:31">
      <c r="A17" s="321"/>
      <c r="B17" s="323"/>
      <c r="C17" s="323"/>
      <c r="D17" s="321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162"/>
    </row>
    <row r="18" spans="1:31" ht="27.75" customHeight="1">
      <c r="A18" s="321"/>
      <c r="B18" s="323"/>
      <c r="C18" s="323"/>
      <c r="D18" s="321"/>
      <c r="E18" s="319" t="s">
        <v>9</v>
      </c>
      <c r="F18" s="319"/>
      <c r="G18" s="319"/>
      <c r="H18" s="319"/>
      <c r="I18" s="319"/>
      <c r="J18" s="319" t="s">
        <v>10</v>
      </c>
      <c r="K18" s="319"/>
      <c r="L18" s="319"/>
      <c r="M18" s="319"/>
      <c r="N18" s="319"/>
      <c r="O18" s="319"/>
      <c r="P18" s="323"/>
      <c r="Q18" s="323"/>
      <c r="R18" s="323"/>
      <c r="S18" s="323"/>
      <c r="T18" s="323"/>
      <c r="U18" s="323"/>
    </row>
    <row r="19" spans="1:31" ht="81.75" customHeight="1">
      <c r="A19" s="322"/>
      <c r="B19" s="323"/>
      <c r="C19" s="323"/>
      <c r="D19" s="32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15" t="s">
        <v>158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23"/>
    </row>
    <row r="20" spans="1:31">
      <c r="A20" s="28">
        <v>1</v>
      </c>
      <c r="B20" s="28">
        <v>2</v>
      </c>
      <c r="C20" s="28">
        <v>3</v>
      </c>
      <c r="D20" s="172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</row>
    <row r="21" spans="1:31">
      <c r="A21" s="28"/>
      <c r="B21" s="28"/>
      <c r="C21" s="28"/>
      <c r="D21" s="172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176"/>
      <c r="Q21" s="176"/>
      <c r="R21" s="176"/>
      <c r="S21" s="176"/>
      <c r="T21" s="176"/>
      <c r="U21" s="176"/>
    </row>
    <row r="22" spans="1:31" s="10" customFormat="1" ht="24" customHeight="1">
      <c r="A22" s="281" t="s">
        <v>78</v>
      </c>
      <c r="B22" s="282"/>
      <c r="C22" s="283"/>
      <c r="D22" s="167"/>
      <c r="E22" s="168"/>
      <c r="F22" s="168"/>
      <c r="G22" s="168"/>
      <c r="H22" s="169"/>
      <c r="I22" s="169"/>
      <c r="J22" s="169"/>
      <c r="K22" s="169"/>
      <c r="L22" s="169"/>
      <c r="M22" s="169"/>
      <c r="N22" s="169"/>
      <c r="O22" s="169"/>
      <c r="P22" s="178"/>
      <c r="Q22" s="178"/>
      <c r="R22" s="178"/>
      <c r="S22" s="178"/>
      <c r="T22" s="178"/>
      <c r="U22" s="43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/>
  <cols>
    <col min="1" max="1" width="10.125" style="137" customWidth="1"/>
    <col min="2" max="2" width="33.875" style="137" customWidth="1"/>
    <col min="3" max="3" width="17.25" style="137" customWidth="1"/>
    <col min="4" max="45" width="7.625" style="137" customWidth="1"/>
    <col min="46" max="16384" width="9" style="137"/>
  </cols>
  <sheetData>
    <row r="1" spans="1:45" ht="18.75">
      <c r="AS1" s="25" t="s">
        <v>762</v>
      </c>
    </row>
    <row r="2" spans="1:45" ht="18.75">
      <c r="J2" s="179"/>
      <c r="K2" s="352"/>
      <c r="L2" s="352"/>
      <c r="M2" s="352"/>
      <c r="N2" s="352"/>
      <c r="O2" s="179"/>
      <c r="AS2" s="30" t="s">
        <v>0</v>
      </c>
    </row>
    <row r="3" spans="1:45" ht="18.75">
      <c r="AS3" s="30" t="s">
        <v>795</v>
      </c>
    </row>
    <row r="4" spans="1:45" s="14" customFormat="1" ht="18.75">
      <c r="A4" s="290" t="s">
        <v>788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</row>
    <row r="5" spans="1:45" s="14" customFormat="1" ht="18.75" customHeight="1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</row>
    <row r="6" spans="1:45" s="14" customFormat="1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45" s="14" customFormat="1" ht="18.75" customHeight="1">
      <c r="A7" s="302" t="s">
        <v>799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</row>
    <row r="8" spans="1:45" s="14" customFormat="1" ht="15.75">
      <c r="A8" s="294" t="s">
        <v>806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</row>
    <row r="9" spans="1:45" s="14" customFormat="1" ht="15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45" s="14" customFormat="1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  <c r="AD10" s="303"/>
      <c r="AE10" s="303"/>
      <c r="AF10" s="303"/>
      <c r="AG10" s="303"/>
      <c r="AH10" s="303"/>
      <c r="AI10" s="303"/>
      <c r="AJ10" s="303"/>
      <c r="AK10" s="303"/>
      <c r="AL10" s="303"/>
      <c r="AM10" s="303"/>
      <c r="AN10" s="303"/>
      <c r="AO10" s="303"/>
      <c r="AP10" s="303"/>
      <c r="AQ10" s="303"/>
      <c r="AR10" s="303"/>
      <c r="AS10" s="303"/>
    </row>
    <row r="11" spans="1:45" s="14" customFormat="1" ht="18.75">
      <c r="AA11" s="30"/>
    </row>
    <row r="12" spans="1:45" s="14" customFormat="1" ht="18.75">
      <c r="A12" s="299" t="s">
        <v>53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  <c r="AE12" s="299"/>
      <c r="AF12" s="299"/>
      <c r="AG12" s="299"/>
      <c r="AH12" s="299"/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</row>
    <row r="13" spans="1:45" s="14" customFormat="1" ht="15.75">
      <c r="A13" s="294" t="s">
        <v>805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</row>
    <row r="14" spans="1:45" ht="15.75" customHeight="1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</row>
    <row r="15" spans="1:45" s="138" customFormat="1" ht="63" customHeight="1">
      <c r="A15" s="354" t="s">
        <v>65</v>
      </c>
      <c r="B15" s="355" t="s">
        <v>18</v>
      </c>
      <c r="C15" s="355" t="s">
        <v>5</v>
      </c>
      <c r="D15" s="355" t="s">
        <v>793</v>
      </c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5"/>
      <c r="AL15" s="355"/>
      <c r="AM15" s="355"/>
      <c r="AN15" s="355"/>
      <c r="AO15" s="355"/>
      <c r="AP15" s="355"/>
      <c r="AQ15" s="355"/>
      <c r="AR15" s="355"/>
      <c r="AS15" s="355"/>
    </row>
    <row r="16" spans="1:45" ht="87.75" customHeight="1">
      <c r="A16" s="354"/>
      <c r="B16" s="355"/>
      <c r="C16" s="355"/>
      <c r="D16" s="355" t="s">
        <v>766</v>
      </c>
      <c r="E16" s="355"/>
      <c r="F16" s="355"/>
      <c r="G16" s="355"/>
      <c r="H16" s="355"/>
      <c r="I16" s="355"/>
      <c r="J16" s="355" t="s">
        <v>767</v>
      </c>
      <c r="K16" s="355"/>
      <c r="L16" s="355"/>
      <c r="M16" s="355"/>
      <c r="N16" s="355"/>
      <c r="O16" s="355"/>
      <c r="P16" s="355" t="s">
        <v>768</v>
      </c>
      <c r="Q16" s="355"/>
      <c r="R16" s="355"/>
      <c r="S16" s="355"/>
      <c r="T16" s="355"/>
      <c r="U16" s="355"/>
      <c r="V16" s="355" t="s">
        <v>769</v>
      </c>
      <c r="W16" s="355"/>
      <c r="X16" s="355"/>
      <c r="Y16" s="355"/>
      <c r="Z16" s="355"/>
      <c r="AA16" s="355"/>
      <c r="AB16" s="355" t="s">
        <v>770</v>
      </c>
      <c r="AC16" s="355"/>
      <c r="AD16" s="355"/>
      <c r="AE16" s="355"/>
      <c r="AF16" s="355"/>
      <c r="AG16" s="355"/>
      <c r="AH16" s="355" t="s">
        <v>771</v>
      </c>
      <c r="AI16" s="355"/>
      <c r="AJ16" s="355"/>
      <c r="AK16" s="355"/>
      <c r="AL16" s="355"/>
      <c r="AM16" s="355"/>
      <c r="AN16" s="355" t="s">
        <v>772</v>
      </c>
      <c r="AO16" s="355"/>
      <c r="AP16" s="355"/>
      <c r="AQ16" s="355"/>
      <c r="AR16" s="355"/>
      <c r="AS16" s="355"/>
    </row>
    <row r="17" spans="1:45" s="139" customFormat="1" ht="108.75" customHeight="1">
      <c r="A17" s="354"/>
      <c r="B17" s="355"/>
      <c r="C17" s="355"/>
      <c r="D17" s="356" t="s">
        <v>773</v>
      </c>
      <c r="E17" s="356"/>
      <c r="F17" s="356" t="s">
        <v>773</v>
      </c>
      <c r="G17" s="356"/>
      <c r="H17" s="356" t="s">
        <v>774</v>
      </c>
      <c r="I17" s="356"/>
      <c r="J17" s="356" t="s">
        <v>773</v>
      </c>
      <c r="K17" s="356"/>
      <c r="L17" s="356" t="s">
        <v>773</v>
      </c>
      <c r="M17" s="356"/>
      <c r="N17" s="356" t="s">
        <v>774</v>
      </c>
      <c r="O17" s="356"/>
      <c r="P17" s="356" t="s">
        <v>773</v>
      </c>
      <c r="Q17" s="356"/>
      <c r="R17" s="356" t="s">
        <v>773</v>
      </c>
      <c r="S17" s="356"/>
      <c r="T17" s="356" t="s">
        <v>774</v>
      </c>
      <c r="U17" s="356"/>
      <c r="V17" s="356" t="s">
        <v>773</v>
      </c>
      <c r="W17" s="356"/>
      <c r="X17" s="356" t="s">
        <v>773</v>
      </c>
      <c r="Y17" s="356"/>
      <c r="Z17" s="356" t="s">
        <v>774</v>
      </c>
      <c r="AA17" s="356"/>
      <c r="AB17" s="356" t="s">
        <v>773</v>
      </c>
      <c r="AC17" s="356"/>
      <c r="AD17" s="356" t="s">
        <v>773</v>
      </c>
      <c r="AE17" s="356"/>
      <c r="AF17" s="356" t="s">
        <v>774</v>
      </c>
      <c r="AG17" s="356"/>
      <c r="AH17" s="356" t="s">
        <v>773</v>
      </c>
      <c r="AI17" s="356"/>
      <c r="AJ17" s="356" t="s">
        <v>773</v>
      </c>
      <c r="AK17" s="356"/>
      <c r="AL17" s="356" t="s">
        <v>774</v>
      </c>
      <c r="AM17" s="356"/>
      <c r="AN17" s="356" t="s">
        <v>773</v>
      </c>
      <c r="AO17" s="356"/>
      <c r="AP17" s="356" t="s">
        <v>773</v>
      </c>
      <c r="AQ17" s="356"/>
      <c r="AR17" s="356" t="s">
        <v>774</v>
      </c>
      <c r="AS17" s="356"/>
    </row>
    <row r="18" spans="1:45" ht="36" customHeight="1">
      <c r="A18" s="354"/>
      <c r="B18" s="355"/>
      <c r="C18" s="355"/>
      <c r="D18" s="140" t="s">
        <v>9</v>
      </c>
      <c r="E18" s="141" t="s">
        <v>10</v>
      </c>
      <c r="F18" s="140" t="s">
        <v>9</v>
      </c>
      <c r="G18" s="141" t="s">
        <v>10</v>
      </c>
      <c r="H18" s="140" t="s">
        <v>9</v>
      </c>
      <c r="I18" s="141" t="s">
        <v>10</v>
      </c>
      <c r="J18" s="140" t="s">
        <v>9</v>
      </c>
      <c r="K18" s="141" t="s">
        <v>10</v>
      </c>
      <c r="L18" s="140" t="s">
        <v>9</v>
      </c>
      <c r="M18" s="141" t="s">
        <v>10</v>
      </c>
      <c r="N18" s="140" t="s">
        <v>9</v>
      </c>
      <c r="O18" s="141" t="s">
        <v>10</v>
      </c>
      <c r="P18" s="140" t="s">
        <v>9</v>
      </c>
      <c r="Q18" s="141" t="s">
        <v>10</v>
      </c>
      <c r="R18" s="140" t="s">
        <v>9</v>
      </c>
      <c r="S18" s="141" t="s">
        <v>10</v>
      </c>
      <c r="T18" s="140" t="s">
        <v>9</v>
      </c>
      <c r="U18" s="141" t="s">
        <v>10</v>
      </c>
      <c r="V18" s="140" t="s">
        <v>9</v>
      </c>
      <c r="W18" s="141" t="s">
        <v>10</v>
      </c>
      <c r="X18" s="140" t="s">
        <v>9</v>
      </c>
      <c r="Y18" s="141" t="s">
        <v>10</v>
      </c>
      <c r="Z18" s="140" t="s">
        <v>9</v>
      </c>
      <c r="AA18" s="141" t="s">
        <v>10</v>
      </c>
      <c r="AB18" s="140" t="s">
        <v>9</v>
      </c>
      <c r="AC18" s="141" t="s">
        <v>10</v>
      </c>
      <c r="AD18" s="140" t="s">
        <v>9</v>
      </c>
      <c r="AE18" s="141" t="s">
        <v>10</v>
      </c>
      <c r="AF18" s="140" t="s">
        <v>9</v>
      </c>
      <c r="AG18" s="141" t="s">
        <v>10</v>
      </c>
      <c r="AH18" s="140" t="s">
        <v>9</v>
      </c>
      <c r="AI18" s="141" t="s">
        <v>10</v>
      </c>
      <c r="AJ18" s="140" t="s">
        <v>9</v>
      </c>
      <c r="AK18" s="141" t="s">
        <v>10</v>
      </c>
      <c r="AL18" s="140" t="s">
        <v>9</v>
      </c>
      <c r="AM18" s="141" t="s">
        <v>10</v>
      </c>
      <c r="AN18" s="140" t="s">
        <v>9</v>
      </c>
      <c r="AO18" s="141" t="s">
        <v>10</v>
      </c>
      <c r="AP18" s="140" t="s">
        <v>9</v>
      </c>
      <c r="AQ18" s="141" t="s">
        <v>10</v>
      </c>
      <c r="AR18" s="140" t="s">
        <v>9</v>
      </c>
      <c r="AS18" s="141" t="s">
        <v>10</v>
      </c>
    </row>
    <row r="19" spans="1:45" s="146" customFormat="1" ht="15.75">
      <c r="A19" s="144">
        <v>1</v>
      </c>
      <c r="B19" s="143">
        <v>2</v>
      </c>
      <c r="C19" s="144">
        <v>3</v>
      </c>
      <c r="D19" s="181" t="s">
        <v>26</v>
      </c>
      <c r="E19" s="181" t="s">
        <v>27</v>
      </c>
      <c r="F19" s="181" t="s">
        <v>775</v>
      </c>
      <c r="G19" s="181" t="s">
        <v>776</v>
      </c>
      <c r="H19" s="181" t="s">
        <v>777</v>
      </c>
      <c r="I19" s="181" t="s">
        <v>777</v>
      </c>
      <c r="J19" s="181" t="s">
        <v>28</v>
      </c>
      <c r="K19" s="181" t="s">
        <v>29</v>
      </c>
      <c r="L19" s="181" t="s">
        <v>30</v>
      </c>
      <c r="M19" s="181" t="s">
        <v>31</v>
      </c>
      <c r="N19" s="181" t="s">
        <v>778</v>
      </c>
      <c r="O19" s="181" t="s">
        <v>778</v>
      </c>
      <c r="P19" s="181" t="s">
        <v>32</v>
      </c>
      <c r="Q19" s="181" t="s">
        <v>33</v>
      </c>
      <c r="R19" s="181" t="s">
        <v>34</v>
      </c>
      <c r="S19" s="181" t="s">
        <v>35</v>
      </c>
      <c r="T19" s="181" t="s">
        <v>779</v>
      </c>
      <c r="U19" s="181" t="s">
        <v>779</v>
      </c>
      <c r="V19" s="181" t="s">
        <v>36</v>
      </c>
      <c r="W19" s="181" t="s">
        <v>37</v>
      </c>
      <c r="X19" s="181" t="s">
        <v>38</v>
      </c>
      <c r="Y19" s="181" t="s">
        <v>39</v>
      </c>
      <c r="Z19" s="181" t="s">
        <v>780</v>
      </c>
      <c r="AA19" s="181" t="s">
        <v>780</v>
      </c>
      <c r="AB19" s="181" t="s">
        <v>40</v>
      </c>
      <c r="AC19" s="181" t="s">
        <v>41</v>
      </c>
      <c r="AD19" s="181" t="s">
        <v>42</v>
      </c>
      <c r="AE19" s="181" t="s">
        <v>43</v>
      </c>
      <c r="AF19" s="181" t="s">
        <v>781</v>
      </c>
      <c r="AG19" s="181" t="s">
        <v>781</v>
      </c>
      <c r="AH19" s="181" t="s">
        <v>44</v>
      </c>
      <c r="AI19" s="181" t="s">
        <v>45</v>
      </c>
      <c r="AJ19" s="181" t="s">
        <v>46</v>
      </c>
      <c r="AK19" s="181" t="s">
        <v>47</v>
      </c>
      <c r="AL19" s="181" t="s">
        <v>782</v>
      </c>
      <c r="AM19" s="181" t="s">
        <v>782</v>
      </c>
      <c r="AN19" s="181" t="s">
        <v>48</v>
      </c>
      <c r="AO19" s="181" t="s">
        <v>49</v>
      </c>
      <c r="AP19" s="181" t="s">
        <v>50</v>
      </c>
      <c r="AQ19" s="181" t="s">
        <v>51</v>
      </c>
      <c r="AR19" s="181" t="s">
        <v>783</v>
      </c>
      <c r="AS19" s="181" t="s">
        <v>783</v>
      </c>
    </row>
    <row r="20" spans="1:45" s="146" customFormat="1" ht="15.75">
      <c r="A20" s="144"/>
      <c r="B20" s="143"/>
      <c r="C20" s="144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</row>
    <row r="21" spans="1:45" s="146" customFormat="1" ht="15.75">
      <c r="A21" s="142"/>
      <c r="B21" s="182"/>
      <c r="C21" s="143"/>
      <c r="D21" s="143"/>
      <c r="E21" s="144"/>
      <c r="F21" s="144"/>
      <c r="G21" s="144"/>
      <c r="H21" s="144"/>
      <c r="I21" s="143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/>
  <cols>
    <col min="1" max="1" width="10" style="18" customWidth="1"/>
    <col min="2" max="2" width="39.375" style="18" customWidth="1"/>
    <col min="3" max="3" width="18.25" style="18" customWidth="1"/>
    <col min="4" max="4" width="21.75" style="18" customWidth="1"/>
    <col min="5" max="5" width="29.375" style="18" customWidth="1"/>
    <col min="6" max="6" width="14.125" style="18" customWidth="1"/>
    <col min="7" max="7" width="13.375" style="18" customWidth="1"/>
    <col min="8" max="8" width="16.375" style="18" customWidth="1"/>
    <col min="9" max="9" width="18.75" style="18" customWidth="1"/>
    <col min="10" max="10" width="17" style="18" customWidth="1"/>
    <col min="11" max="11" width="19.5" style="18" customWidth="1"/>
    <col min="12" max="12" width="16.25" style="18" customWidth="1"/>
    <col min="13" max="13" width="19.875" style="18" customWidth="1"/>
    <col min="14" max="15" width="8.25" style="18" customWidth="1"/>
    <col min="16" max="16" width="9.5" style="18" customWidth="1"/>
    <col min="17" max="17" width="10.125" style="18" customWidth="1"/>
    <col min="18" max="23" width="8.25" style="18" customWidth="1"/>
    <col min="24" max="24" width="12.75" style="18" customWidth="1"/>
    <col min="25" max="16384" width="9" style="18"/>
  </cols>
  <sheetData>
    <row r="1" spans="1:19" ht="18.7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5" t="s">
        <v>784</v>
      </c>
    </row>
    <row r="2" spans="1:19" ht="18.7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0" t="s">
        <v>0</v>
      </c>
    </row>
    <row r="3" spans="1:19" ht="18.7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30" t="s">
        <v>795</v>
      </c>
    </row>
    <row r="4" spans="1:19" s="24" customFormat="1" ht="59.25" customHeight="1">
      <c r="B4" s="328" t="s">
        <v>789</v>
      </c>
      <c r="C4" s="328"/>
      <c r="D4" s="328"/>
      <c r="E4" s="328"/>
      <c r="F4" s="328"/>
      <c r="G4" s="328"/>
      <c r="H4" s="328"/>
      <c r="I4" s="328"/>
      <c r="J4" s="328"/>
      <c r="K4" s="177"/>
      <c r="L4" s="177"/>
      <c r="M4" s="177"/>
      <c r="N4" s="171"/>
      <c r="O4" s="171"/>
      <c r="P4" s="171"/>
      <c r="Q4" s="171"/>
      <c r="R4" s="171"/>
    </row>
    <row r="5" spans="1:19" s="14" customFormat="1" ht="18.75" customHeight="1">
      <c r="A5" s="302" t="s">
        <v>64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152"/>
      <c r="O5" s="152"/>
      <c r="P5" s="152"/>
      <c r="Q5" s="152"/>
      <c r="R5" s="152"/>
      <c r="S5" s="152"/>
    </row>
    <row r="6" spans="1:19" s="14" customFormat="1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9" s="14" customFormat="1" ht="18.75" customHeight="1">
      <c r="A7" s="302" t="s">
        <v>792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152"/>
      <c r="O7" s="152"/>
      <c r="P7" s="152"/>
      <c r="Q7" s="152"/>
      <c r="R7" s="152"/>
    </row>
    <row r="8" spans="1:19" s="14" customFormat="1" ht="15.75" customHeight="1">
      <c r="A8" s="352" t="s">
        <v>72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26"/>
      <c r="O8" s="26"/>
      <c r="P8" s="26"/>
      <c r="Q8" s="26"/>
      <c r="R8" s="26"/>
    </row>
    <row r="9" spans="1:19" s="14" customForma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9" s="14" customFormat="1" ht="18.75">
      <c r="A10" s="303" t="s">
        <v>20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159"/>
      <c r="O10" s="159"/>
      <c r="P10" s="159"/>
      <c r="Q10" s="159"/>
      <c r="R10" s="159"/>
    </row>
    <row r="11" spans="1:19" s="14" customFormat="1" ht="18.75">
      <c r="R11" s="30"/>
    </row>
    <row r="12" spans="1:19" s="14" customFormat="1" ht="18.75">
      <c r="A12" s="299" t="s">
        <v>53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1"/>
      <c r="O12" s="160"/>
      <c r="P12" s="160"/>
      <c r="Q12" s="160"/>
      <c r="R12" s="160"/>
    </row>
    <row r="13" spans="1:19" s="14" customFormat="1">
      <c r="A13" s="294" t="s">
        <v>80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6"/>
      <c r="O13" s="26"/>
      <c r="P13" s="26"/>
      <c r="Q13" s="26"/>
      <c r="R13" s="26"/>
    </row>
    <row r="14" spans="1:19" s="19" customFormat="1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</row>
    <row r="15" spans="1:19" s="36" customFormat="1" ht="90" customHeight="1">
      <c r="A15" s="354" t="s">
        <v>65</v>
      </c>
      <c r="B15" s="354" t="s">
        <v>18</v>
      </c>
      <c r="C15" s="354" t="s">
        <v>5</v>
      </c>
      <c r="D15" s="358" t="s">
        <v>764</v>
      </c>
      <c r="E15" s="358" t="s">
        <v>763</v>
      </c>
      <c r="F15" s="358" t="s">
        <v>23</v>
      </c>
      <c r="G15" s="358"/>
      <c r="H15" s="358" t="s">
        <v>159</v>
      </c>
      <c r="I15" s="358"/>
      <c r="J15" s="358" t="s">
        <v>24</v>
      </c>
      <c r="K15" s="358"/>
      <c r="L15" s="358" t="s">
        <v>807</v>
      </c>
      <c r="M15" s="358"/>
    </row>
    <row r="16" spans="1:19" s="36" customFormat="1" ht="43.5" customHeight="1">
      <c r="A16" s="354"/>
      <c r="B16" s="354"/>
      <c r="C16" s="354"/>
      <c r="D16" s="358"/>
      <c r="E16" s="358"/>
      <c r="F16" s="37" t="s">
        <v>161</v>
      </c>
      <c r="G16" s="37" t="s">
        <v>160</v>
      </c>
      <c r="H16" s="37" t="s">
        <v>162</v>
      </c>
      <c r="I16" s="37" t="s">
        <v>163</v>
      </c>
      <c r="J16" s="37" t="s">
        <v>162</v>
      </c>
      <c r="K16" s="37" t="s">
        <v>163</v>
      </c>
      <c r="L16" s="37" t="s">
        <v>162</v>
      </c>
      <c r="M16" s="37" t="s">
        <v>163</v>
      </c>
    </row>
    <row r="17" spans="1:13" s="20" customFormat="1" ht="16.5">
      <c r="A17" s="180">
        <v>1</v>
      </c>
      <c r="B17" s="180">
        <v>2</v>
      </c>
      <c r="C17" s="180">
        <v>3</v>
      </c>
      <c r="D17" s="180">
        <v>4</v>
      </c>
      <c r="E17" s="180">
        <v>5</v>
      </c>
      <c r="F17" s="180">
        <v>6</v>
      </c>
      <c r="G17" s="180">
        <v>7</v>
      </c>
      <c r="H17" s="180">
        <v>8</v>
      </c>
      <c r="I17" s="180">
        <v>9</v>
      </c>
      <c r="J17" s="180">
        <v>10</v>
      </c>
      <c r="K17" s="180">
        <v>11</v>
      </c>
      <c r="L17" s="180">
        <v>12</v>
      </c>
      <c r="M17" s="180">
        <v>13</v>
      </c>
    </row>
    <row r="18" spans="1:13" s="20" customFormat="1" ht="16.5">
      <c r="A18" s="183"/>
      <c r="B18" s="183"/>
      <c r="C18" s="183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3" s="20" customFormat="1" ht="16.5">
      <c r="A19" s="184"/>
      <c r="B19" s="184"/>
      <c r="C19" s="184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3" s="20" customFormat="1" ht="16.5">
      <c r="A20" s="360" t="s">
        <v>78</v>
      </c>
      <c r="B20" s="361"/>
      <c r="C20" s="362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13" ht="54" customHeight="1">
      <c r="A21" s="357" t="s">
        <v>790</v>
      </c>
      <c r="B21" s="357"/>
      <c r="C21" s="357"/>
      <c r="D21" s="357"/>
      <c r="E21" s="357"/>
      <c r="F21" s="357"/>
      <c r="G21" s="357"/>
      <c r="H21" s="185"/>
      <c r="I21" s="185"/>
      <c r="J21" s="150"/>
      <c r="K21" s="150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/>
  <cols>
    <col min="1" max="1" width="9.75" style="45" customWidth="1"/>
    <col min="2" max="2" width="80.75" style="46" customWidth="1"/>
    <col min="3" max="3" width="9.625" style="47" bestFit="1" customWidth="1"/>
    <col min="4" max="4" width="9.375" style="47" customWidth="1"/>
    <col min="5" max="6" width="9.375" style="48" customWidth="1"/>
    <col min="7" max="7" width="9.375" style="49" customWidth="1"/>
    <col min="8" max="8" width="17.375" style="49" customWidth="1"/>
    <col min="9" max="16384" width="9" style="49"/>
  </cols>
  <sheetData>
    <row r="1" spans="1:8" ht="18.75">
      <c r="H1" s="50" t="s">
        <v>785</v>
      </c>
    </row>
    <row r="2" spans="1:8" ht="18.75">
      <c r="H2" s="50" t="s">
        <v>0</v>
      </c>
    </row>
    <row r="3" spans="1:8" ht="18.75">
      <c r="H3" s="30" t="s">
        <v>795</v>
      </c>
    </row>
    <row r="4" spans="1:8" ht="18.75">
      <c r="H4" s="50"/>
    </row>
    <row r="5" spans="1:8" ht="18.75">
      <c r="H5" s="50"/>
    </row>
    <row r="6" spans="1:8">
      <c r="A6" s="382" t="s">
        <v>829</v>
      </c>
      <c r="B6" s="382"/>
      <c r="C6" s="382"/>
      <c r="D6" s="382"/>
      <c r="E6" s="382"/>
      <c r="F6" s="382"/>
      <c r="G6" s="382"/>
      <c r="H6" s="382"/>
    </row>
    <row r="7" spans="1:8" ht="41.25" customHeight="1">
      <c r="A7" s="382"/>
      <c r="B7" s="382"/>
      <c r="C7" s="382"/>
      <c r="D7" s="382"/>
      <c r="E7" s="382"/>
      <c r="F7" s="382"/>
      <c r="G7" s="382"/>
      <c r="H7" s="382"/>
    </row>
    <row r="9" spans="1:8" ht="18.75">
      <c r="A9" s="383" t="s">
        <v>165</v>
      </c>
      <c r="B9" s="383"/>
    </row>
    <row r="10" spans="1:8">
      <c r="B10" s="51" t="s">
        <v>77</v>
      </c>
    </row>
    <row r="11" spans="1:8" ht="18.75">
      <c r="B11" s="52" t="s">
        <v>166</v>
      </c>
    </row>
    <row r="12" spans="1:8" ht="18.75">
      <c r="A12" s="384" t="s">
        <v>167</v>
      </c>
      <c r="B12" s="384"/>
    </row>
    <row r="13" spans="1:8" ht="18.75">
      <c r="B13" s="52"/>
    </row>
    <row r="14" spans="1:8" ht="18.75">
      <c r="A14" s="385" t="s">
        <v>794</v>
      </c>
      <c r="B14" s="385"/>
    </row>
    <row r="15" spans="1:8">
      <c r="A15" s="386" t="s">
        <v>168</v>
      </c>
      <c r="B15" s="386"/>
    </row>
    <row r="16" spans="1:8">
      <c r="A16" s="49"/>
      <c r="B16" s="49"/>
      <c r="C16" s="49"/>
      <c r="D16" s="49"/>
      <c r="E16" s="49"/>
      <c r="F16" s="49"/>
    </row>
    <row r="17" spans="1:9">
      <c r="A17" s="49"/>
      <c r="B17" s="49"/>
      <c r="C17" s="49"/>
      <c r="D17" s="49"/>
      <c r="E17" s="49"/>
      <c r="F17" s="49"/>
    </row>
    <row r="18" spans="1:9" ht="21" thickBot="1">
      <c r="A18" s="380" t="s">
        <v>169</v>
      </c>
      <c r="B18" s="380"/>
      <c r="C18" s="380"/>
      <c r="D18" s="380"/>
      <c r="E18" s="380"/>
      <c r="F18" s="380"/>
      <c r="G18" s="380"/>
      <c r="H18" s="380"/>
    </row>
    <row r="19" spans="1:9" ht="63" customHeight="1">
      <c r="A19" s="378" t="s">
        <v>81</v>
      </c>
      <c r="B19" s="387" t="s">
        <v>82</v>
      </c>
      <c r="C19" s="389" t="s">
        <v>170</v>
      </c>
      <c r="D19" s="364" t="s">
        <v>748</v>
      </c>
      <c r="E19" s="365"/>
      <c r="F19" s="366" t="s">
        <v>765</v>
      </c>
      <c r="G19" s="365"/>
      <c r="H19" s="367" t="s">
        <v>7</v>
      </c>
    </row>
    <row r="20" spans="1:9" ht="38.25">
      <c r="A20" s="379"/>
      <c r="B20" s="388"/>
      <c r="C20" s="390"/>
      <c r="D20" s="186" t="s">
        <v>752</v>
      </c>
      <c r="E20" s="187" t="s">
        <v>10</v>
      </c>
      <c r="F20" s="187" t="s">
        <v>753</v>
      </c>
      <c r="G20" s="186" t="s">
        <v>751</v>
      </c>
      <c r="H20" s="368"/>
    </row>
    <row r="21" spans="1:9" s="54" customFormat="1" ht="16.5" thickBot="1">
      <c r="A21" s="188">
        <v>1</v>
      </c>
      <c r="B21" s="189">
        <v>2</v>
      </c>
      <c r="C21" s="190">
        <v>3</v>
      </c>
      <c r="D21" s="191">
        <v>4</v>
      </c>
      <c r="E21" s="188">
        <v>5</v>
      </c>
      <c r="F21" s="188" t="s">
        <v>749</v>
      </c>
      <c r="G21" s="189">
        <v>7</v>
      </c>
      <c r="H21" s="189">
        <v>8</v>
      </c>
      <c r="I21" s="49"/>
    </row>
    <row r="22" spans="1:9" s="54" customFormat="1" ht="19.5" thickBot="1">
      <c r="A22" s="372" t="s">
        <v>171</v>
      </c>
      <c r="B22" s="373"/>
      <c r="C22" s="373"/>
      <c r="D22" s="373"/>
      <c r="E22" s="373"/>
      <c r="F22" s="373"/>
      <c r="G22" s="373"/>
      <c r="H22" s="374"/>
      <c r="I22" s="49"/>
    </row>
    <row r="23" spans="1:9" s="54" customFormat="1">
      <c r="A23" s="55" t="s">
        <v>83</v>
      </c>
      <c r="B23" s="56" t="s">
        <v>172</v>
      </c>
      <c r="C23" s="57" t="s">
        <v>824</v>
      </c>
      <c r="D23" s="58"/>
      <c r="E23" s="59"/>
      <c r="F23" s="59"/>
      <c r="G23" s="60"/>
      <c r="H23" s="192"/>
      <c r="I23" s="49"/>
    </row>
    <row r="24" spans="1:9" s="54" customFormat="1">
      <c r="A24" s="61" t="s">
        <v>84</v>
      </c>
      <c r="B24" s="62" t="s">
        <v>173</v>
      </c>
      <c r="C24" s="63" t="s">
        <v>824</v>
      </c>
      <c r="D24" s="64"/>
      <c r="E24" s="65"/>
      <c r="F24" s="65"/>
      <c r="G24" s="66"/>
      <c r="H24" s="193"/>
      <c r="I24" s="49"/>
    </row>
    <row r="25" spans="1:9" s="54" customFormat="1" ht="31.5">
      <c r="A25" s="61" t="s">
        <v>86</v>
      </c>
      <c r="B25" s="67" t="s">
        <v>174</v>
      </c>
      <c r="C25" s="63" t="s">
        <v>824</v>
      </c>
      <c r="D25" s="64"/>
      <c r="E25" s="65"/>
      <c r="F25" s="65"/>
      <c r="G25" s="66"/>
      <c r="H25" s="193"/>
      <c r="I25" s="49"/>
    </row>
    <row r="26" spans="1:9" s="54" customFormat="1" ht="31.5">
      <c r="A26" s="61" t="s">
        <v>99</v>
      </c>
      <c r="B26" s="67" t="s">
        <v>175</v>
      </c>
      <c r="C26" s="63" t="s">
        <v>824</v>
      </c>
      <c r="D26" s="64"/>
      <c r="E26" s="65"/>
      <c r="F26" s="65"/>
      <c r="G26" s="66"/>
      <c r="H26" s="193"/>
      <c r="I26" s="49"/>
    </row>
    <row r="27" spans="1:9" s="54" customFormat="1" ht="31.5">
      <c r="A27" s="61" t="s">
        <v>100</v>
      </c>
      <c r="B27" s="67" t="s">
        <v>176</v>
      </c>
      <c r="C27" s="63" t="s">
        <v>824</v>
      </c>
      <c r="D27" s="64"/>
      <c r="E27" s="65"/>
      <c r="F27" s="65"/>
      <c r="G27" s="66"/>
      <c r="H27" s="193"/>
      <c r="I27" s="49"/>
    </row>
    <row r="28" spans="1:9" s="54" customFormat="1">
      <c r="A28" s="61" t="s">
        <v>102</v>
      </c>
      <c r="B28" s="62" t="s">
        <v>177</v>
      </c>
      <c r="C28" s="63" t="s">
        <v>824</v>
      </c>
      <c r="D28" s="64"/>
      <c r="E28" s="65"/>
      <c r="F28" s="65"/>
      <c r="G28" s="66"/>
      <c r="H28" s="193"/>
      <c r="I28" s="49"/>
    </row>
    <row r="29" spans="1:9" s="54" customFormat="1">
      <c r="A29" s="61" t="s">
        <v>125</v>
      </c>
      <c r="B29" s="62" t="s">
        <v>178</v>
      </c>
      <c r="C29" s="63" t="s">
        <v>824</v>
      </c>
      <c r="D29" s="64"/>
      <c r="E29" s="65"/>
      <c r="F29" s="65"/>
      <c r="G29" s="66"/>
      <c r="H29" s="193"/>
      <c r="I29" s="49"/>
    </row>
    <row r="30" spans="1:9" s="54" customFormat="1">
      <c r="A30" s="61" t="s">
        <v>126</v>
      </c>
      <c r="B30" s="62" t="s">
        <v>179</v>
      </c>
      <c r="C30" s="63" t="s">
        <v>824</v>
      </c>
      <c r="D30" s="64"/>
      <c r="E30" s="65"/>
      <c r="F30" s="65"/>
      <c r="G30" s="66"/>
      <c r="H30" s="193"/>
      <c r="I30" s="49"/>
    </row>
    <row r="31" spans="1:9" s="54" customFormat="1">
      <c r="A31" s="61" t="s">
        <v>180</v>
      </c>
      <c r="B31" s="62" t="s">
        <v>181</v>
      </c>
      <c r="C31" s="63" t="s">
        <v>824</v>
      </c>
      <c r="D31" s="64"/>
      <c r="E31" s="65"/>
      <c r="F31" s="65"/>
      <c r="G31" s="66"/>
      <c r="H31" s="193"/>
      <c r="I31" s="49"/>
    </row>
    <row r="32" spans="1:9" s="54" customFormat="1">
      <c r="A32" s="61" t="s">
        <v>182</v>
      </c>
      <c r="B32" s="62" t="s">
        <v>183</v>
      </c>
      <c r="C32" s="63" t="s">
        <v>824</v>
      </c>
      <c r="D32" s="64"/>
      <c r="E32" s="65"/>
      <c r="F32" s="65"/>
      <c r="G32" s="66"/>
      <c r="H32" s="193"/>
      <c r="I32" s="49"/>
    </row>
    <row r="33" spans="1:9" s="54" customFormat="1">
      <c r="A33" s="61" t="s">
        <v>184</v>
      </c>
      <c r="B33" s="62" t="s">
        <v>185</v>
      </c>
      <c r="C33" s="63" t="s">
        <v>824</v>
      </c>
      <c r="D33" s="64"/>
      <c r="E33" s="65"/>
      <c r="F33" s="65"/>
      <c r="G33" s="66"/>
      <c r="H33" s="193"/>
      <c r="I33" s="49"/>
    </row>
    <row r="34" spans="1:9" s="54" customFormat="1" ht="31.5">
      <c r="A34" s="61" t="s">
        <v>186</v>
      </c>
      <c r="B34" s="67" t="s">
        <v>187</v>
      </c>
      <c r="C34" s="63" t="s">
        <v>824</v>
      </c>
      <c r="D34" s="64"/>
      <c r="E34" s="65"/>
      <c r="F34" s="65"/>
      <c r="G34" s="66"/>
      <c r="H34" s="193"/>
      <c r="I34" s="49"/>
    </row>
    <row r="35" spans="1:9" s="54" customFormat="1">
      <c r="A35" s="61" t="s">
        <v>188</v>
      </c>
      <c r="B35" s="68" t="s">
        <v>97</v>
      </c>
      <c r="C35" s="63" t="s">
        <v>824</v>
      </c>
      <c r="D35" s="64"/>
      <c r="E35" s="65"/>
      <c r="F35" s="65"/>
      <c r="G35" s="66"/>
      <c r="H35" s="193"/>
      <c r="I35" s="49"/>
    </row>
    <row r="36" spans="1:9" s="54" customFormat="1">
      <c r="A36" s="61" t="s">
        <v>189</v>
      </c>
      <c r="B36" s="68" t="s">
        <v>98</v>
      </c>
      <c r="C36" s="63" t="s">
        <v>824</v>
      </c>
      <c r="D36" s="64"/>
      <c r="E36" s="65"/>
      <c r="F36" s="65"/>
      <c r="G36" s="66"/>
      <c r="H36" s="193"/>
      <c r="I36" s="49"/>
    </row>
    <row r="37" spans="1:9" s="54" customFormat="1" ht="16.5" thickBot="1">
      <c r="A37" s="61" t="s">
        <v>190</v>
      </c>
      <c r="B37" s="62" t="s">
        <v>191</v>
      </c>
      <c r="C37" s="63" t="s">
        <v>824</v>
      </c>
      <c r="D37" s="64"/>
      <c r="E37" s="65"/>
      <c r="F37" s="65"/>
      <c r="G37" s="66"/>
      <c r="H37" s="193"/>
      <c r="I37" s="49"/>
    </row>
    <row r="38" spans="1:9" s="54" customFormat="1" ht="31.5">
      <c r="A38" s="61" t="s">
        <v>130</v>
      </c>
      <c r="B38" s="56" t="s">
        <v>192</v>
      </c>
      <c r="C38" s="63" t="s">
        <v>824</v>
      </c>
      <c r="D38" s="64"/>
      <c r="E38" s="3"/>
      <c r="F38" s="3"/>
      <c r="G38" s="3"/>
      <c r="H38" s="193"/>
      <c r="I38" s="49"/>
    </row>
    <row r="39" spans="1:9" s="54" customFormat="1">
      <c r="A39" s="61" t="s">
        <v>132</v>
      </c>
      <c r="B39" s="62" t="s">
        <v>173</v>
      </c>
      <c r="C39" s="63" t="s">
        <v>824</v>
      </c>
      <c r="D39" s="64"/>
      <c r="E39" s="3"/>
      <c r="F39" s="3"/>
      <c r="G39" s="3"/>
      <c r="H39" s="193"/>
      <c r="I39" s="49"/>
    </row>
    <row r="40" spans="1:9" s="54" customFormat="1" ht="31.5">
      <c r="A40" s="61" t="s">
        <v>193</v>
      </c>
      <c r="B40" s="69" t="s">
        <v>174</v>
      </c>
      <c r="C40" s="63" t="s">
        <v>824</v>
      </c>
      <c r="D40" s="64"/>
      <c r="E40" s="3"/>
      <c r="F40" s="3"/>
      <c r="G40" s="3"/>
      <c r="H40" s="193"/>
      <c r="I40" s="49"/>
    </row>
    <row r="41" spans="1:9" s="54" customFormat="1" ht="31.5">
      <c r="A41" s="61" t="s">
        <v>194</v>
      </c>
      <c r="B41" s="69" t="s">
        <v>175</v>
      </c>
      <c r="C41" s="63" t="s">
        <v>824</v>
      </c>
      <c r="D41" s="64"/>
      <c r="E41" s="3"/>
      <c r="F41" s="3"/>
      <c r="G41" s="3"/>
      <c r="H41" s="193"/>
      <c r="I41" s="49"/>
    </row>
    <row r="42" spans="1:9" s="54" customFormat="1" ht="31.5">
      <c r="A42" s="61" t="s">
        <v>195</v>
      </c>
      <c r="B42" s="69" t="s">
        <v>176</v>
      </c>
      <c r="C42" s="63" t="s">
        <v>824</v>
      </c>
      <c r="D42" s="64"/>
      <c r="E42" s="3"/>
      <c r="F42" s="3"/>
      <c r="G42" s="3"/>
      <c r="H42" s="193"/>
      <c r="I42" s="49"/>
    </row>
    <row r="43" spans="1:9" s="54" customFormat="1">
      <c r="A43" s="61" t="s">
        <v>134</v>
      </c>
      <c r="B43" s="62" t="s">
        <v>177</v>
      </c>
      <c r="C43" s="63" t="s">
        <v>824</v>
      </c>
      <c r="D43" s="64"/>
      <c r="E43" s="3"/>
      <c r="F43" s="3"/>
      <c r="G43" s="3"/>
      <c r="H43" s="193"/>
      <c r="I43" s="49"/>
    </row>
    <row r="44" spans="1:9" s="54" customFormat="1">
      <c r="A44" s="61" t="s">
        <v>136</v>
      </c>
      <c r="B44" s="62" t="s">
        <v>178</v>
      </c>
      <c r="C44" s="63" t="s">
        <v>824</v>
      </c>
      <c r="D44" s="64"/>
      <c r="E44" s="3"/>
      <c r="F44" s="3"/>
      <c r="G44" s="3"/>
      <c r="H44" s="193"/>
      <c r="I44" s="49"/>
    </row>
    <row r="45" spans="1:9" s="54" customFormat="1">
      <c r="A45" s="61" t="s">
        <v>137</v>
      </c>
      <c r="B45" s="62" t="s">
        <v>179</v>
      </c>
      <c r="C45" s="63" t="s">
        <v>824</v>
      </c>
      <c r="D45" s="64"/>
      <c r="E45" s="3"/>
      <c r="F45" s="3"/>
      <c r="G45" s="3"/>
      <c r="H45" s="193"/>
      <c r="I45" s="49"/>
    </row>
    <row r="46" spans="1:9" s="54" customFormat="1">
      <c r="A46" s="61" t="s">
        <v>139</v>
      </c>
      <c r="B46" s="62" t="s">
        <v>181</v>
      </c>
      <c r="C46" s="63" t="s">
        <v>824</v>
      </c>
      <c r="D46" s="64"/>
      <c r="E46" s="3"/>
      <c r="F46" s="3"/>
      <c r="G46" s="3"/>
      <c r="H46" s="193"/>
      <c r="I46" s="49"/>
    </row>
    <row r="47" spans="1:9" s="54" customFormat="1">
      <c r="A47" s="61" t="s">
        <v>149</v>
      </c>
      <c r="B47" s="62" t="s">
        <v>183</v>
      </c>
      <c r="C47" s="63" t="s">
        <v>824</v>
      </c>
      <c r="D47" s="64"/>
      <c r="E47" s="3"/>
      <c r="F47" s="3"/>
      <c r="G47" s="3"/>
      <c r="H47" s="193"/>
      <c r="I47" s="49"/>
    </row>
    <row r="48" spans="1:9" s="54" customFormat="1">
      <c r="A48" s="61" t="s">
        <v>151</v>
      </c>
      <c r="B48" s="62" t="s">
        <v>185</v>
      </c>
      <c r="C48" s="63" t="s">
        <v>824</v>
      </c>
      <c r="D48" s="64"/>
      <c r="E48" s="3"/>
      <c r="F48" s="3"/>
      <c r="G48" s="3"/>
      <c r="H48" s="193"/>
      <c r="I48" s="49"/>
    </row>
    <row r="49" spans="1:9" s="54" customFormat="1" ht="31.5">
      <c r="A49" s="61" t="s">
        <v>196</v>
      </c>
      <c r="B49" s="67" t="s">
        <v>187</v>
      </c>
      <c r="C49" s="63" t="s">
        <v>824</v>
      </c>
      <c r="D49" s="64"/>
      <c r="E49" s="3"/>
      <c r="F49" s="3"/>
      <c r="G49" s="3"/>
      <c r="H49" s="193"/>
      <c r="I49" s="49"/>
    </row>
    <row r="50" spans="1:9" s="54" customFormat="1">
      <c r="A50" s="61" t="s">
        <v>197</v>
      </c>
      <c r="B50" s="69" t="s">
        <v>97</v>
      </c>
      <c r="C50" s="63" t="s">
        <v>824</v>
      </c>
      <c r="D50" s="64"/>
      <c r="E50" s="3"/>
      <c r="F50" s="3"/>
      <c r="G50" s="3"/>
      <c r="H50" s="193"/>
      <c r="I50" s="49"/>
    </row>
    <row r="51" spans="1:9" s="54" customFormat="1">
      <c r="A51" s="61" t="s">
        <v>198</v>
      </c>
      <c r="B51" s="69" t="s">
        <v>98</v>
      </c>
      <c r="C51" s="63" t="s">
        <v>824</v>
      </c>
      <c r="D51" s="64"/>
      <c r="E51" s="3"/>
      <c r="F51" s="3"/>
      <c r="G51" s="3"/>
      <c r="H51" s="193"/>
      <c r="I51" s="49"/>
    </row>
    <row r="52" spans="1:9" s="54" customFormat="1">
      <c r="A52" s="61" t="s">
        <v>199</v>
      </c>
      <c r="B52" s="62" t="s">
        <v>191</v>
      </c>
      <c r="C52" s="63" t="s">
        <v>824</v>
      </c>
      <c r="D52" s="64"/>
      <c r="E52" s="3"/>
      <c r="F52" s="3"/>
      <c r="G52" s="3"/>
      <c r="H52" s="193"/>
      <c r="I52" s="49"/>
    </row>
    <row r="53" spans="1:9" s="54" customFormat="1">
      <c r="A53" s="61" t="s">
        <v>200</v>
      </c>
      <c r="B53" s="70" t="s">
        <v>201</v>
      </c>
      <c r="C53" s="63" t="s">
        <v>824</v>
      </c>
      <c r="D53" s="64"/>
      <c r="E53" s="3"/>
      <c r="F53" s="3"/>
      <c r="G53" s="3"/>
      <c r="H53" s="193"/>
      <c r="I53" s="49"/>
    </row>
    <row r="54" spans="1:9" s="54" customFormat="1">
      <c r="A54" s="61" t="s">
        <v>193</v>
      </c>
      <c r="B54" s="69" t="s">
        <v>202</v>
      </c>
      <c r="C54" s="63" t="s">
        <v>824</v>
      </c>
      <c r="D54" s="64"/>
      <c r="E54" s="3"/>
      <c r="F54" s="3"/>
      <c r="G54" s="3"/>
      <c r="H54" s="193"/>
      <c r="I54" s="49"/>
    </row>
    <row r="55" spans="1:9" s="54" customFormat="1">
      <c r="A55" s="61" t="s">
        <v>194</v>
      </c>
      <c r="B55" s="68" t="s">
        <v>203</v>
      </c>
      <c r="C55" s="63" t="s">
        <v>824</v>
      </c>
      <c r="D55" s="64"/>
      <c r="E55" s="3"/>
      <c r="F55" s="3"/>
      <c r="G55" s="3"/>
      <c r="H55" s="193"/>
      <c r="I55" s="49"/>
    </row>
    <row r="56" spans="1:9" s="54" customFormat="1">
      <c r="A56" s="61" t="s">
        <v>204</v>
      </c>
      <c r="B56" s="71" t="s">
        <v>205</v>
      </c>
      <c r="C56" s="63" t="s">
        <v>824</v>
      </c>
      <c r="D56" s="64"/>
      <c r="E56" s="3"/>
      <c r="F56" s="3"/>
      <c r="G56" s="3"/>
      <c r="H56" s="193"/>
      <c r="I56" s="49"/>
    </row>
    <row r="57" spans="1:9" s="54" customFormat="1" ht="31.5">
      <c r="A57" s="61" t="s">
        <v>206</v>
      </c>
      <c r="B57" s="72" t="s">
        <v>207</v>
      </c>
      <c r="C57" s="63" t="s">
        <v>824</v>
      </c>
      <c r="D57" s="64"/>
      <c r="E57" s="3"/>
      <c r="F57" s="3"/>
      <c r="G57" s="3"/>
      <c r="H57" s="193"/>
      <c r="I57" s="49"/>
    </row>
    <row r="58" spans="1:9" s="54" customFormat="1">
      <c r="A58" s="61" t="s">
        <v>208</v>
      </c>
      <c r="B58" s="72" t="s">
        <v>209</v>
      </c>
      <c r="C58" s="63" t="s">
        <v>824</v>
      </c>
      <c r="D58" s="64"/>
      <c r="E58" s="3"/>
      <c r="F58" s="3"/>
      <c r="G58" s="3"/>
      <c r="H58" s="193"/>
      <c r="I58" s="49"/>
    </row>
    <row r="59" spans="1:9" s="54" customFormat="1">
      <c r="A59" s="61" t="s">
        <v>210</v>
      </c>
      <c r="B59" s="71" t="s">
        <v>211</v>
      </c>
      <c r="C59" s="63" t="s">
        <v>824</v>
      </c>
      <c r="D59" s="64"/>
      <c r="E59" s="3"/>
      <c r="F59" s="3"/>
      <c r="G59" s="3"/>
      <c r="H59" s="193"/>
      <c r="I59" s="49"/>
    </row>
    <row r="60" spans="1:9" s="54" customFormat="1">
      <c r="A60" s="61" t="s">
        <v>195</v>
      </c>
      <c r="B60" s="68" t="s">
        <v>212</v>
      </c>
      <c r="C60" s="63" t="s">
        <v>824</v>
      </c>
      <c r="D60" s="64"/>
      <c r="E60" s="3"/>
      <c r="F60" s="3"/>
      <c r="G60" s="3"/>
      <c r="H60" s="193"/>
      <c r="I60" s="49"/>
    </row>
    <row r="61" spans="1:9" s="54" customFormat="1">
      <c r="A61" s="61" t="s">
        <v>213</v>
      </c>
      <c r="B61" s="68" t="s">
        <v>214</v>
      </c>
      <c r="C61" s="63" t="s">
        <v>824</v>
      </c>
      <c r="D61" s="64"/>
      <c r="E61" s="3"/>
      <c r="F61" s="3"/>
      <c r="G61" s="3"/>
      <c r="H61" s="193"/>
      <c r="I61" s="49"/>
    </row>
    <row r="62" spans="1:9" s="54" customFormat="1">
      <c r="A62" s="61" t="s">
        <v>215</v>
      </c>
      <c r="B62" s="70" t="s">
        <v>216</v>
      </c>
      <c r="C62" s="63" t="s">
        <v>824</v>
      </c>
      <c r="D62" s="64"/>
      <c r="E62" s="3"/>
      <c r="F62" s="3"/>
      <c r="G62" s="3"/>
      <c r="H62" s="193"/>
      <c r="I62" s="49"/>
    </row>
    <row r="63" spans="1:9" s="54" customFormat="1" ht="31.5">
      <c r="A63" s="61" t="s">
        <v>217</v>
      </c>
      <c r="B63" s="69" t="s">
        <v>218</v>
      </c>
      <c r="C63" s="63" t="s">
        <v>824</v>
      </c>
      <c r="D63" s="64"/>
      <c r="E63" s="3"/>
      <c r="F63" s="3"/>
      <c r="G63" s="3"/>
      <c r="H63" s="193"/>
      <c r="I63" s="49"/>
    </row>
    <row r="64" spans="1:9" s="54" customFormat="1" ht="31.5">
      <c r="A64" s="61" t="s">
        <v>219</v>
      </c>
      <c r="B64" s="69" t="s">
        <v>220</v>
      </c>
      <c r="C64" s="63" t="s">
        <v>824</v>
      </c>
      <c r="D64" s="64"/>
      <c r="E64" s="3"/>
      <c r="F64" s="3"/>
      <c r="G64" s="3"/>
      <c r="H64" s="193"/>
      <c r="I64" s="49"/>
    </row>
    <row r="65" spans="1:9" s="54" customFormat="1">
      <c r="A65" s="61" t="s">
        <v>221</v>
      </c>
      <c r="B65" s="68" t="s">
        <v>222</v>
      </c>
      <c r="C65" s="63" t="s">
        <v>824</v>
      </c>
      <c r="D65" s="64"/>
      <c r="E65" s="3"/>
      <c r="F65" s="3"/>
      <c r="G65" s="3"/>
      <c r="H65" s="193"/>
      <c r="I65" s="49"/>
    </row>
    <row r="66" spans="1:9" s="54" customFormat="1">
      <c r="A66" s="61" t="s">
        <v>223</v>
      </c>
      <c r="B66" s="68" t="s">
        <v>224</v>
      </c>
      <c r="C66" s="63" t="s">
        <v>824</v>
      </c>
      <c r="D66" s="64"/>
      <c r="E66" s="3"/>
      <c r="F66" s="3"/>
      <c r="G66" s="3"/>
      <c r="H66" s="193"/>
      <c r="I66" s="49"/>
    </row>
    <row r="67" spans="1:9" s="54" customFormat="1">
      <c r="A67" s="61" t="s">
        <v>225</v>
      </c>
      <c r="B67" s="68" t="s">
        <v>226</v>
      </c>
      <c r="C67" s="63" t="s">
        <v>824</v>
      </c>
      <c r="D67" s="64"/>
      <c r="E67" s="3"/>
      <c r="F67" s="3"/>
      <c r="G67" s="3"/>
      <c r="H67" s="193"/>
      <c r="I67" s="49"/>
    </row>
    <row r="68" spans="1:9" s="54" customFormat="1">
      <c r="A68" s="61" t="s">
        <v>227</v>
      </c>
      <c r="B68" s="70" t="s">
        <v>228</v>
      </c>
      <c r="C68" s="63" t="s">
        <v>824</v>
      </c>
      <c r="D68" s="64"/>
      <c r="E68" s="3"/>
      <c r="F68" s="3"/>
      <c r="G68" s="3"/>
      <c r="H68" s="193"/>
      <c r="I68" s="49"/>
    </row>
    <row r="69" spans="1:9" s="54" customFormat="1">
      <c r="A69" s="61" t="s">
        <v>229</v>
      </c>
      <c r="B69" s="70" t="s">
        <v>230</v>
      </c>
      <c r="C69" s="63" t="s">
        <v>824</v>
      </c>
      <c r="D69" s="64"/>
      <c r="E69" s="3"/>
      <c r="F69" s="3"/>
      <c r="G69" s="3"/>
      <c r="H69" s="193"/>
      <c r="I69" s="49"/>
    </row>
    <row r="70" spans="1:9" s="54" customFormat="1">
      <c r="A70" s="61" t="s">
        <v>231</v>
      </c>
      <c r="B70" s="70" t="s">
        <v>232</v>
      </c>
      <c r="C70" s="63" t="s">
        <v>824</v>
      </c>
      <c r="D70" s="64"/>
      <c r="E70" s="3"/>
      <c r="F70" s="3"/>
      <c r="G70" s="3"/>
      <c r="H70" s="193"/>
      <c r="I70" s="49"/>
    </row>
    <row r="71" spans="1:9" s="54" customFormat="1">
      <c r="A71" s="61" t="s">
        <v>141</v>
      </c>
      <c r="B71" s="68" t="s">
        <v>233</v>
      </c>
      <c r="C71" s="63" t="s">
        <v>824</v>
      </c>
      <c r="D71" s="64"/>
      <c r="E71" s="3"/>
      <c r="F71" s="3"/>
      <c r="G71" s="3"/>
      <c r="H71" s="193"/>
      <c r="I71" s="49"/>
    </row>
    <row r="72" spans="1:9" s="54" customFormat="1">
      <c r="A72" s="61" t="s">
        <v>145</v>
      </c>
      <c r="B72" s="68" t="s">
        <v>234</v>
      </c>
      <c r="C72" s="63" t="s">
        <v>824</v>
      </c>
      <c r="D72" s="64"/>
      <c r="E72" s="3"/>
      <c r="F72" s="3"/>
      <c r="G72" s="3"/>
      <c r="H72" s="193"/>
      <c r="I72" s="49"/>
    </row>
    <row r="73" spans="1:9" s="54" customFormat="1">
      <c r="A73" s="61" t="s">
        <v>235</v>
      </c>
      <c r="B73" s="70" t="s">
        <v>236</v>
      </c>
      <c r="C73" s="63" t="s">
        <v>824</v>
      </c>
      <c r="D73" s="64"/>
      <c r="E73" s="3"/>
      <c r="F73" s="3"/>
      <c r="G73" s="3"/>
      <c r="H73" s="193"/>
      <c r="I73" s="49"/>
    </row>
    <row r="74" spans="1:9" s="54" customFormat="1">
      <c r="A74" s="61" t="s">
        <v>237</v>
      </c>
      <c r="B74" s="68" t="s">
        <v>238</v>
      </c>
      <c r="C74" s="63" t="s">
        <v>824</v>
      </c>
      <c r="D74" s="64"/>
      <c r="E74" s="3"/>
      <c r="F74" s="3"/>
      <c r="G74" s="3"/>
      <c r="H74" s="193"/>
      <c r="I74" s="49"/>
    </row>
    <row r="75" spans="1:9" s="54" customFormat="1">
      <c r="A75" s="61" t="s">
        <v>239</v>
      </c>
      <c r="B75" s="68" t="s">
        <v>240</v>
      </c>
      <c r="C75" s="63" t="s">
        <v>824</v>
      </c>
      <c r="D75" s="64"/>
      <c r="E75" s="3"/>
      <c r="F75" s="3"/>
      <c r="G75" s="3"/>
      <c r="H75" s="193"/>
      <c r="I75" s="49"/>
    </row>
    <row r="76" spans="1:9" s="54" customFormat="1" ht="16.5" thickBot="1">
      <c r="A76" s="73" t="s">
        <v>241</v>
      </c>
      <c r="B76" s="74" t="s">
        <v>242</v>
      </c>
      <c r="C76" s="75" t="s">
        <v>824</v>
      </c>
      <c r="D76" s="76"/>
      <c r="E76" s="194"/>
      <c r="F76" s="194"/>
      <c r="G76" s="194"/>
      <c r="H76" s="195"/>
      <c r="I76" s="49"/>
    </row>
    <row r="77" spans="1:9" s="54" customFormat="1">
      <c r="A77" s="55" t="s">
        <v>243</v>
      </c>
      <c r="B77" s="77" t="s">
        <v>244</v>
      </c>
      <c r="C77" s="57" t="s">
        <v>824</v>
      </c>
      <c r="D77" s="58"/>
      <c r="E77" s="196"/>
      <c r="F77" s="196"/>
      <c r="G77" s="196"/>
      <c r="H77" s="192"/>
      <c r="I77" s="49"/>
    </row>
    <row r="78" spans="1:9" s="54" customFormat="1">
      <c r="A78" s="61" t="s">
        <v>245</v>
      </c>
      <c r="B78" s="68" t="s">
        <v>246</v>
      </c>
      <c r="C78" s="63" t="s">
        <v>824</v>
      </c>
      <c r="D78" s="64"/>
      <c r="E78" s="3"/>
      <c r="F78" s="3"/>
      <c r="G78" s="3"/>
      <c r="H78" s="193"/>
      <c r="I78" s="49"/>
    </row>
    <row r="79" spans="1:9" s="54" customFormat="1">
      <c r="A79" s="61" t="s">
        <v>247</v>
      </c>
      <c r="B79" s="68" t="s">
        <v>248</v>
      </c>
      <c r="C79" s="63" t="s">
        <v>824</v>
      </c>
      <c r="D79" s="64"/>
      <c r="E79" s="3"/>
      <c r="F79" s="3"/>
      <c r="G79" s="3"/>
      <c r="H79" s="193"/>
      <c r="I79" s="49"/>
    </row>
    <row r="80" spans="1:9" s="54" customFormat="1" ht="16.5" thickBot="1">
      <c r="A80" s="78" t="s">
        <v>249</v>
      </c>
      <c r="B80" s="79" t="s">
        <v>250</v>
      </c>
      <c r="C80" s="80" t="s">
        <v>824</v>
      </c>
      <c r="D80" s="81"/>
      <c r="E80" s="197"/>
      <c r="F80" s="197"/>
      <c r="G80" s="197"/>
      <c r="H80" s="198"/>
      <c r="I80" s="49"/>
    </row>
    <row r="81" spans="1:9" s="54" customFormat="1">
      <c r="A81" s="82" t="s">
        <v>251</v>
      </c>
      <c r="B81" s="56" t="s">
        <v>252</v>
      </c>
      <c r="C81" s="83" t="s">
        <v>824</v>
      </c>
      <c r="D81" s="84"/>
      <c r="E81" s="199"/>
      <c r="F81" s="199"/>
      <c r="G81" s="199"/>
      <c r="H81" s="200"/>
      <c r="I81" s="49"/>
    </row>
    <row r="82" spans="1:9" s="54" customFormat="1">
      <c r="A82" s="61" t="s">
        <v>253</v>
      </c>
      <c r="B82" s="62" t="s">
        <v>173</v>
      </c>
      <c r="C82" s="63" t="s">
        <v>824</v>
      </c>
      <c r="D82" s="64"/>
      <c r="E82" s="3"/>
      <c r="F82" s="3"/>
      <c r="G82" s="3"/>
      <c r="H82" s="193"/>
      <c r="I82" s="49"/>
    </row>
    <row r="83" spans="1:9" s="54" customFormat="1" ht="31.5">
      <c r="A83" s="61" t="s">
        <v>254</v>
      </c>
      <c r="B83" s="69" t="s">
        <v>174</v>
      </c>
      <c r="C83" s="63" t="s">
        <v>824</v>
      </c>
      <c r="D83" s="64"/>
      <c r="E83" s="3"/>
      <c r="F83" s="3"/>
      <c r="G83" s="3"/>
      <c r="H83" s="193"/>
      <c r="I83" s="49"/>
    </row>
    <row r="84" spans="1:9" s="54" customFormat="1" ht="31.5">
      <c r="A84" s="61" t="s">
        <v>255</v>
      </c>
      <c r="B84" s="69" t="s">
        <v>175</v>
      </c>
      <c r="C84" s="63" t="s">
        <v>824</v>
      </c>
      <c r="D84" s="64"/>
      <c r="E84" s="3"/>
      <c r="F84" s="3"/>
      <c r="G84" s="3"/>
      <c r="H84" s="193"/>
      <c r="I84" s="49"/>
    </row>
    <row r="85" spans="1:9" s="54" customFormat="1" ht="31.5">
      <c r="A85" s="61" t="s">
        <v>256</v>
      </c>
      <c r="B85" s="69" t="s">
        <v>176</v>
      </c>
      <c r="C85" s="63" t="s">
        <v>824</v>
      </c>
      <c r="D85" s="64"/>
      <c r="E85" s="3"/>
      <c r="F85" s="3"/>
      <c r="G85" s="3"/>
      <c r="H85" s="193"/>
      <c r="I85" s="49"/>
    </row>
    <row r="86" spans="1:9" s="54" customFormat="1">
      <c r="A86" s="61" t="s">
        <v>257</v>
      </c>
      <c r="B86" s="62" t="s">
        <v>177</v>
      </c>
      <c r="C86" s="63" t="s">
        <v>824</v>
      </c>
      <c r="D86" s="64"/>
      <c r="E86" s="3"/>
      <c r="F86" s="3"/>
      <c r="G86" s="3"/>
      <c r="H86" s="193"/>
      <c r="I86" s="49"/>
    </row>
    <row r="87" spans="1:9" s="54" customFormat="1">
      <c r="A87" s="61" t="s">
        <v>258</v>
      </c>
      <c r="B87" s="62" t="s">
        <v>178</v>
      </c>
      <c r="C87" s="63" t="s">
        <v>824</v>
      </c>
      <c r="D87" s="64"/>
      <c r="E87" s="3"/>
      <c r="F87" s="3"/>
      <c r="G87" s="3"/>
      <c r="H87" s="193"/>
      <c r="I87" s="49"/>
    </row>
    <row r="88" spans="1:9" s="54" customFormat="1">
      <c r="A88" s="61" t="s">
        <v>259</v>
      </c>
      <c r="B88" s="62" t="s">
        <v>179</v>
      </c>
      <c r="C88" s="63" t="s">
        <v>824</v>
      </c>
      <c r="D88" s="64"/>
      <c r="E88" s="3"/>
      <c r="F88" s="3"/>
      <c r="G88" s="3"/>
      <c r="H88" s="193"/>
      <c r="I88" s="49"/>
    </row>
    <row r="89" spans="1:9" s="54" customFormat="1">
      <c r="A89" s="61" t="s">
        <v>260</v>
      </c>
      <c r="B89" s="62" t="s">
        <v>181</v>
      </c>
      <c r="C89" s="63" t="s">
        <v>824</v>
      </c>
      <c r="D89" s="64"/>
      <c r="E89" s="3"/>
      <c r="F89" s="3"/>
      <c r="G89" s="3"/>
      <c r="H89" s="193"/>
      <c r="I89" s="49"/>
    </row>
    <row r="90" spans="1:9" s="54" customFormat="1">
      <c r="A90" s="61" t="s">
        <v>261</v>
      </c>
      <c r="B90" s="62" t="s">
        <v>183</v>
      </c>
      <c r="C90" s="63" t="s">
        <v>824</v>
      </c>
      <c r="D90" s="64"/>
      <c r="E90" s="3"/>
      <c r="F90" s="3"/>
      <c r="G90" s="3"/>
      <c r="H90" s="193"/>
      <c r="I90" s="49"/>
    </row>
    <row r="91" spans="1:9" s="54" customFormat="1">
      <c r="A91" s="61" t="s">
        <v>262</v>
      </c>
      <c r="B91" s="62" t="s">
        <v>185</v>
      </c>
      <c r="C91" s="63" t="s">
        <v>824</v>
      </c>
      <c r="D91" s="64"/>
      <c r="E91" s="3"/>
      <c r="F91" s="3"/>
      <c r="G91" s="3"/>
      <c r="H91" s="193"/>
      <c r="I91" s="49"/>
    </row>
    <row r="92" spans="1:9" s="54" customFormat="1" ht="31.5">
      <c r="A92" s="61" t="s">
        <v>263</v>
      </c>
      <c r="B92" s="67" t="s">
        <v>187</v>
      </c>
      <c r="C92" s="63" t="s">
        <v>824</v>
      </c>
      <c r="D92" s="64"/>
      <c r="E92" s="3"/>
      <c r="F92" s="3"/>
      <c r="G92" s="3"/>
      <c r="H92" s="193"/>
      <c r="I92" s="49"/>
    </row>
    <row r="93" spans="1:9" s="54" customFormat="1">
      <c r="A93" s="61" t="s">
        <v>264</v>
      </c>
      <c r="B93" s="69" t="s">
        <v>97</v>
      </c>
      <c r="C93" s="63" t="s">
        <v>824</v>
      </c>
      <c r="D93" s="64"/>
      <c r="E93" s="3"/>
      <c r="F93" s="3"/>
      <c r="G93" s="3"/>
      <c r="H93" s="193"/>
      <c r="I93" s="49"/>
    </row>
    <row r="94" spans="1:9" s="54" customFormat="1">
      <c r="A94" s="61" t="s">
        <v>265</v>
      </c>
      <c r="B94" s="68" t="s">
        <v>98</v>
      </c>
      <c r="C94" s="63" t="s">
        <v>824</v>
      </c>
      <c r="D94" s="64"/>
      <c r="E94" s="3"/>
      <c r="F94" s="3"/>
      <c r="G94" s="3"/>
      <c r="H94" s="193"/>
      <c r="I94" s="49"/>
    </row>
    <row r="95" spans="1:9" s="54" customFormat="1">
      <c r="A95" s="61" t="s">
        <v>266</v>
      </c>
      <c r="B95" s="62" t="s">
        <v>191</v>
      </c>
      <c r="C95" s="63" t="s">
        <v>824</v>
      </c>
      <c r="D95" s="64"/>
      <c r="E95" s="3"/>
      <c r="F95" s="3"/>
      <c r="G95" s="3"/>
      <c r="H95" s="193"/>
      <c r="I95" s="49"/>
    </row>
    <row r="96" spans="1:9" s="54" customFormat="1">
      <c r="A96" s="61" t="s">
        <v>267</v>
      </c>
      <c r="B96" s="85" t="s">
        <v>268</v>
      </c>
      <c r="C96" s="63" t="s">
        <v>824</v>
      </c>
      <c r="D96" s="64"/>
      <c r="E96" s="3"/>
      <c r="F96" s="3"/>
      <c r="G96" s="3"/>
      <c r="H96" s="193"/>
      <c r="I96" s="49"/>
    </row>
    <row r="97" spans="1:9" s="54" customFormat="1">
      <c r="A97" s="61" t="s">
        <v>26</v>
      </c>
      <c r="B97" s="67" t="s">
        <v>269</v>
      </c>
      <c r="C97" s="63" t="s">
        <v>824</v>
      </c>
      <c r="D97" s="64"/>
      <c r="E97" s="3"/>
      <c r="F97" s="3"/>
      <c r="G97" s="3"/>
      <c r="H97" s="193"/>
      <c r="I97" s="49"/>
    </row>
    <row r="98" spans="1:9" s="54" customFormat="1">
      <c r="A98" s="61" t="s">
        <v>270</v>
      </c>
      <c r="B98" s="69" t="s">
        <v>271</v>
      </c>
      <c r="C98" s="63" t="s">
        <v>824</v>
      </c>
      <c r="D98" s="64"/>
      <c r="E98" s="3"/>
      <c r="F98" s="3"/>
      <c r="G98" s="3"/>
      <c r="H98" s="193"/>
      <c r="I98" s="49"/>
    </row>
    <row r="99" spans="1:9" s="54" customFormat="1">
      <c r="A99" s="61" t="s">
        <v>272</v>
      </c>
      <c r="B99" s="69" t="s">
        <v>273</v>
      </c>
      <c r="C99" s="63" t="s">
        <v>824</v>
      </c>
      <c r="D99" s="64"/>
      <c r="E99" s="3"/>
      <c r="F99" s="3"/>
      <c r="G99" s="3"/>
      <c r="H99" s="193"/>
      <c r="I99" s="49"/>
    </row>
    <row r="100" spans="1:9" s="54" customFormat="1">
      <c r="A100" s="61" t="s">
        <v>274</v>
      </c>
      <c r="B100" s="69" t="s">
        <v>275</v>
      </c>
      <c r="C100" s="63" t="s">
        <v>824</v>
      </c>
      <c r="D100" s="64"/>
      <c r="E100" s="3"/>
      <c r="F100" s="3"/>
      <c r="G100" s="3"/>
      <c r="H100" s="193"/>
      <c r="I100" s="49"/>
    </row>
    <row r="101" spans="1:9" s="54" customFormat="1">
      <c r="A101" s="61" t="s">
        <v>276</v>
      </c>
      <c r="B101" s="71" t="s">
        <v>277</v>
      </c>
      <c r="C101" s="63" t="s">
        <v>824</v>
      </c>
      <c r="D101" s="64"/>
      <c r="E101" s="3"/>
      <c r="F101" s="3"/>
      <c r="G101" s="3"/>
      <c r="H101" s="193"/>
      <c r="I101" s="49"/>
    </row>
    <row r="102" spans="1:9" s="54" customFormat="1">
      <c r="A102" s="61" t="s">
        <v>278</v>
      </c>
      <c r="B102" s="68" t="s">
        <v>279</v>
      </c>
      <c r="C102" s="63" t="s">
        <v>824</v>
      </c>
      <c r="D102" s="64"/>
      <c r="E102" s="3"/>
      <c r="F102" s="3"/>
      <c r="G102" s="3"/>
      <c r="H102" s="193"/>
      <c r="I102" s="49"/>
    </row>
    <row r="103" spans="1:9" s="54" customFormat="1">
      <c r="A103" s="61" t="s">
        <v>27</v>
      </c>
      <c r="B103" s="70" t="s">
        <v>236</v>
      </c>
      <c r="C103" s="63" t="s">
        <v>824</v>
      </c>
      <c r="D103" s="64"/>
      <c r="E103" s="3"/>
      <c r="F103" s="3"/>
      <c r="G103" s="3"/>
      <c r="H103" s="193"/>
      <c r="I103" s="49"/>
    </row>
    <row r="104" spans="1:9" s="54" customFormat="1">
      <c r="A104" s="61" t="s">
        <v>280</v>
      </c>
      <c r="B104" s="68" t="s">
        <v>281</v>
      </c>
      <c r="C104" s="63" t="s">
        <v>824</v>
      </c>
      <c r="D104" s="64"/>
      <c r="E104" s="3"/>
      <c r="F104" s="3"/>
      <c r="G104" s="3"/>
      <c r="H104" s="193"/>
      <c r="I104" s="49"/>
    </row>
    <row r="105" spans="1:9" s="54" customFormat="1">
      <c r="A105" s="61" t="s">
        <v>282</v>
      </c>
      <c r="B105" s="68" t="s">
        <v>283</v>
      </c>
      <c r="C105" s="63" t="s">
        <v>824</v>
      </c>
      <c r="D105" s="64"/>
      <c r="E105" s="3"/>
      <c r="F105" s="3"/>
      <c r="G105" s="3"/>
      <c r="H105" s="193"/>
      <c r="I105" s="49"/>
    </row>
    <row r="106" spans="1:9" s="54" customFormat="1">
      <c r="A106" s="61" t="s">
        <v>284</v>
      </c>
      <c r="B106" s="68" t="s">
        <v>285</v>
      </c>
      <c r="C106" s="63" t="s">
        <v>824</v>
      </c>
      <c r="D106" s="64"/>
      <c r="E106" s="3"/>
      <c r="F106" s="3"/>
      <c r="G106" s="3"/>
      <c r="H106" s="193"/>
      <c r="I106" s="49"/>
    </row>
    <row r="107" spans="1:9" s="54" customFormat="1">
      <c r="A107" s="61" t="s">
        <v>286</v>
      </c>
      <c r="B107" s="71" t="s">
        <v>287</v>
      </c>
      <c r="C107" s="63" t="s">
        <v>824</v>
      </c>
      <c r="D107" s="64"/>
      <c r="E107" s="3"/>
      <c r="F107" s="3"/>
      <c r="G107" s="3"/>
      <c r="H107" s="193"/>
      <c r="I107" s="49"/>
    </row>
    <row r="108" spans="1:9" s="54" customFormat="1">
      <c r="A108" s="61" t="s">
        <v>288</v>
      </c>
      <c r="B108" s="68" t="s">
        <v>289</v>
      </c>
      <c r="C108" s="63" t="s">
        <v>824</v>
      </c>
      <c r="D108" s="64"/>
      <c r="E108" s="3"/>
      <c r="F108" s="3"/>
      <c r="G108" s="3"/>
      <c r="H108" s="193"/>
      <c r="I108" s="49"/>
    </row>
    <row r="109" spans="1:9" s="54" customFormat="1">
      <c r="A109" s="61" t="s">
        <v>290</v>
      </c>
      <c r="B109" s="85" t="s">
        <v>291</v>
      </c>
      <c r="C109" s="63" t="s">
        <v>824</v>
      </c>
      <c r="D109" s="64"/>
      <c r="E109" s="3"/>
      <c r="F109" s="3"/>
      <c r="G109" s="3"/>
      <c r="H109" s="193"/>
      <c r="I109" s="49"/>
    </row>
    <row r="110" spans="1:9" s="54" customFormat="1" ht="31.5">
      <c r="A110" s="61" t="s">
        <v>28</v>
      </c>
      <c r="B110" s="67" t="s">
        <v>292</v>
      </c>
      <c r="C110" s="63" t="s">
        <v>824</v>
      </c>
      <c r="D110" s="64"/>
      <c r="E110" s="3"/>
      <c r="F110" s="3"/>
      <c r="G110" s="3"/>
      <c r="H110" s="193"/>
      <c r="I110" s="49"/>
    </row>
    <row r="111" spans="1:9" s="54" customFormat="1" ht="31.5">
      <c r="A111" s="61" t="s">
        <v>293</v>
      </c>
      <c r="B111" s="69" t="s">
        <v>174</v>
      </c>
      <c r="C111" s="63" t="s">
        <v>824</v>
      </c>
      <c r="D111" s="64"/>
      <c r="E111" s="3"/>
      <c r="F111" s="3"/>
      <c r="G111" s="3"/>
      <c r="H111" s="193"/>
      <c r="I111" s="49"/>
    </row>
    <row r="112" spans="1:9" s="54" customFormat="1" ht="31.5">
      <c r="A112" s="61" t="s">
        <v>294</v>
      </c>
      <c r="B112" s="69" t="s">
        <v>175</v>
      </c>
      <c r="C112" s="63" t="s">
        <v>824</v>
      </c>
      <c r="D112" s="64"/>
      <c r="E112" s="3"/>
      <c r="F112" s="3"/>
      <c r="G112" s="3"/>
      <c r="H112" s="193"/>
      <c r="I112" s="49"/>
    </row>
    <row r="113" spans="1:9" s="54" customFormat="1" ht="31.5">
      <c r="A113" s="61" t="s">
        <v>295</v>
      </c>
      <c r="B113" s="69" t="s">
        <v>176</v>
      </c>
      <c r="C113" s="63" t="s">
        <v>824</v>
      </c>
      <c r="D113" s="64"/>
      <c r="E113" s="3"/>
      <c r="F113" s="3"/>
      <c r="G113" s="3"/>
      <c r="H113" s="193"/>
      <c r="I113" s="49"/>
    </row>
    <row r="114" spans="1:9" s="54" customFormat="1">
      <c r="A114" s="61" t="s">
        <v>29</v>
      </c>
      <c r="B114" s="62" t="s">
        <v>177</v>
      </c>
      <c r="C114" s="63" t="s">
        <v>824</v>
      </c>
      <c r="D114" s="64"/>
      <c r="E114" s="3"/>
      <c r="F114" s="3"/>
      <c r="G114" s="3"/>
      <c r="H114" s="193"/>
      <c r="I114" s="49"/>
    </row>
    <row r="115" spans="1:9" s="54" customFormat="1">
      <c r="A115" s="61" t="s">
        <v>30</v>
      </c>
      <c r="B115" s="62" t="s">
        <v>178</v>
      </c>
      <c r="C115" s="63" t="s">
        <v>824</v>
      </c>
      <c r="D115" s="64"/>
      <c r="E115" s="3"/>
      <c r="F115" s="3"/>
      <c r="G115" s="3"/>
      <c r="H115" s="193"/>
      <c r="I115" s="49"/>
    </row>
    <row r="116" spans="1:9" s="54" customFormat="1">
      <c r="A116" s="61" t="s">
        <v>31</v>
      </c>
      <c r="B116" s="62" t="s">
        <v>179</v>
      </c>
      <c r="C116" s="63" t="s">
        <v>824</v>
      </c>
      <c r="D116" s="64"/>
      <c r="E116" s="3"/>
      <c r="F116" s="3"/>
      <c r="G116" s="3"/>
      <c r="H116" s="193"/>
      <c r="I116" s="49"/>
    </row>
    <row r="117" spans="1:9" s="54" customFormat="1">
      <c r="A117" s="61" t="s">
        <v>296</v>
      </c>
      <c r="B117" s="62" t="s">
        <v>181</v>
      </c>
      <c r="C117" s="63" t="s">
        <v>824</v>
      </c>
      <c r="D117" s="64"/>
      <c r="E117" s="3"/>
      <c r="F117" s="3"/>
      <c r="G117" s="3"/>
      <c r="H117" s="193"/>
      <c r="I117" s="49"/>
    </row>
    <row r="118" spans="1:9" s="54" customFormat="1">
      <c r="A118" s="61" t="s">
        <v>297</v>
      </c>
      <c r="B118" s="62" t="s">
        <v>183</v>
      </c>
      <c r="C118" s="63" t="s">
        <v>824</v>
      </c>
      <c r="D118" s="64"/>
      <c r="E118" s="3"/>
      <c r="F118" s="3"/>
      <c r="G118" s="3"/>
      <c r="H118" s="193"/>
      <c r="I118" s="49"/>
    </row>
    <row r="119" spans="1:9" s="54" customFormat="1">
      <c r="A119" s="61" t="s">
        <v>298</v>
      </c>
      <c r="B119" s="62" t="s">
        <v>185</v>
      </c>
      <c r="C119" s="63" t="s">
        <v>824</v>
      </c>
      <c r="D119" s="64"/>
      <c r="E119" s="3"/>
      <c r="F119" s="3"/>
      <c r="G119" s="3"/>
      <c r="H119" s="193"/>
      <c r="I119" s="49"/>
    </row>
    <row r="120" spans="1:9" s="54" customFormat="1" ht="31.5">
      <c r="A120" s="61" t="s">
        <v>299</v>
      </c>
      <c r="B120" s="67" t="s">
        <v>187</v>
      </c>
      <c r="C120" s="63" t="s">
        <v>824</v>
      </c>
      <c r="D120" s="64"/>
      <c r="E120" s="3"/>
      <c r="F120" s="3"/>
      <c r="G120" s="3"/>
      <c r="H120" s="193"/>
      <c r="I120" s="49"/>
    </row>
    <row r="121" spans="1:9" s="54" customFormat="1">
      <c r="A121" s="61" t="s">
        <v>300</v>
      </c>
      <c r="B121" s="68" t="s">
        <v>97</v>
      </c>
      <c r="C121" s="63" t="s">
        <v>824</v>
      </c>
      <c r="D121" s="64"/>
      <c r="E121" s="3"/>
      <c r="F121" s="3"/>
      <c r="G121" s="3"/>
      <c r="H121" s="193"/>
      <c r="I121" s="49"/>
    </row>
    <row r="122" spans="1:9" s="54" customFormat="1">
      <c r="A122" s="61" t="s">
        <v>301</v>
      </c>
      <c r="B122" s="68" t="s">
        <v>98</v>
      </c>
      <c r="C122" s="63" t="s">
        <v>824</v>
      </c>
      <c r="D122" s="64"/>
      <c r="E122" s="3"/>
      <c r="F122" s="3"/>
      <c r="G122" s="3"/>
      <c r="H122" s="193"/>
      <c r="I122" s="49"/>
    </row>
    <row r="123" spans="1:9" s="54" customFormat="1">
      <c r="A123" s="61" t="s">
        <v>302</v>
      </c>
      <c r="B123" s="62" t="s">
        <v>191</v>
      </c>
      <c r="C123" s="63" t="s">
        <v>824</v>
      </c>
      <c r="D123" s="64"/>
      <c r="E123" s="3"/>
      <c r="F123" s="3"/>
      <c r="G123" s="3"/>
      <c r="H123" s="193"/>
      <c r="I123" s="49"/>
    </row>
    <row r="124" spans="1:9" s="54" customFormat="1">
      <c r="A124" s="61" t="s">
        <v>303</v>
      </c>
      <c r="B124" s="85" t="s">
        <v>304</v>
      </c>
      <c r="C124" s="63" t="s">
        <v>824</v>
      </c>
      <c r="D124" s="64"/>
      <c r="E124" s="3"/>
      <c r="F124" s="3"/>
      <c r="G124" s="3"/>
      <c r="H124" s="193"/>
      <c r="I124" s="49"/>
    </row>
    <row r="125" spans="1:9" s="54" customFormat="1">
      <c r="A125" s="61" t="s">
        <v>32</v>
      </c>
      <c r="B125" s="62" t="s">
        <v>173</v>
      </c>
      <c r="C125" s="63" t="s">
        <v>824</v>
      </c>
      <c r="D125" s="64"/>
      <c r="E125" s="3"/>
      <c r="F125" s="3"/>
      <c r="G125" s="3"/>
      <c r="H125" s="193"/>
      <c r="I125" s="49"/>
    </row>
    <row r="126" spans="1:9" s="54" customFormat="1" ht="31.5">
      <c r="A126" s="61" t="s">
        <v>305</v>
      </c>
      <c r="B126" s="69" t="s">
        <v>174</v>
      </c>
      <c r="C126" s="63" t="s">
        <v>824</v>
      </c>
      <c r="D126" s="64"/>
      <c r="E126" s="3"/>
      <c r="F126" s="3"/>
      <c r="G126" s="3"/>
      <c r="H126" s="193"/>
      <c r="I126" s="49"/>
    </row>
    <row r="127" spans="1:9" s="54" customFormat="1" ht="31.5">
      <c r="A127" s="61" t="s">
        <v>306</v>
      </c>
      <c r="B127" s="69" t="s">
        <v>175</v>
      </c>
      <c r="C127" s="63" t="s">
        <v>824</v>
      </c>
      <c r="D127" s="64"/>
      <c r="E127" s="3"/>
      <c r="F127" s="3"/>
      <c r="G127" s="3"/>
      <c r="H127" s="193"/>
      <c r="I127" s="49"/>
    </row>
    <row r="128" spans="1:9" s="54" customFormat="1" ht="31.5">
      <c r="A128" s="61" t="s">
        <v>307</v>
      </c>
      <c r="B128" s="69" t="s">
        <v>176</v>
      </c>
      <c r="C128" s="63" t="s">
        <v>824</v>
      </c>
      <c r="D128" s="64"/>
      <c r="E128" s="3"/>
      <c r="F128" s="3"/>
      <c r="G128" s="3"/>
      <c r="H128" s="193"/>
      <c r="I128" s="49"/>
    </row>
    <row r="129" spans="1:9" s="54" customFormat="1">
      <c r="A129" s="61" t="s">
        <v>33</v>
      </c>
      <c r="B129" s="70" t="s">
        <v>308</v>
      </c>
      <c r="C129" s="63" t="s">
        <v>824</v>
      </c>
      <c r="D129" s="64"/>
      <c r="E129" s="3"/>
      <c r="F129" s="3"/>
      <c r="G129" s="3"/>
      <c r="H129" s="193"/>
      <c r="I129" s="49"/>
    </row>
    <row r="130" spans="1:9" s="54" customFormat="1">
      <c r="A130" s="61" t="s">
        <v>34</v>
      </c>
      <c r="B130" s="70" t="s">
        <v>309</v>
      </c>
      <c r="C130" s="63" t="s">
        <v>824</v>
      </c>
      <c r="D130" s="64"/>
      <c r="E130" s="3"/>
      <c r="F130" s="3"/>
      <c r="G130" s="3"/>
      <c r="H130" s="193"/>
      <c r="I130" s="49"/>
    </row>
    <row r="131" spans="1:9" s="54" customFormat="1">
      <c r="A131" s="61" t="s">
        <v>35</v>
      </c>
      <c r="B131" s="70" t="s">
        <v>310</v>
      </c>
      <c r="C131" s="63" t="s">
        <v>824</v>
      </c>
      <c r="D131" s="64"/>
      <c r="E131" s="3"/>
      <c r="F131" s="3"/>
      <c r="G131" s="3"/>
      <c r="H131" s="193"/>
      <c r="I131" s="49"/>
    </row>
    <row r="132" spans="1:9" s="54" customFormat="1">
      <c r="A132" s="61" t="s">
        <v>311</v>
      </c>
      <c r="B132" s="70" t="s">
        <v>312</v>
      </c>
      <c r="C132" s="63" t="s">
        <v>824</v>
      </c>
      <c r="D132" s="64"/>
      <c r="E132" s="3"/>
      <c r="F132" s="3"/>
      <c r="G132" s="3"/>
      <c r="H132" s="193"/>
      <c r="I132" s="49"/>
    </row>
    <row r="133" spans="1:9" s="54" customFormat="1">
      <c r="A133" s="61" t="s">
        <v>313</v>
      </c>
      <c r="B133" s="70" t="s">
        <v>314</v>
      </c>
      <c r="C133" s="63" t="s">
        <v>824</v>
      </c>
      <c r="D133" s="64"/>
      <c r="E133" s="3"/>
      <c r="F133" s="3"/>
      <c r="G133" s="3"/>
      <c r="H133" s="193"/>
      <c r="I133" s="49"/>
    </row>
    <row r="134" spans="1:9" s="54" customFormat="1">
      <c r="A134" s="61" t="s">
        <v>315</v>
      </c>
      <c r="B134" s="70" t="s">
        <v>316</v>
      </c>
      <c r="C134" s="63" t="s">
        <v>824</v>
      </c>
      <c r="D134" s="64"/>
      <c r="E134" s="3"/>
      <c r="F134" s="3"/>
      <c r="G134" s="3"/>
      <c r="H134" s="193"/>
      <c r="I134" s="49"/>
    </row>
    <row r="135" spans="1:9" s="54" customFormat="1" ht="31.5">
      <c r="A135" s="61" t="s">
        <v>317</v>
      </c>
      <c r="B135" s="70" t="s">
        <v>187</v>
      </c>
      <c r="C135" s="63" t="s">
        <v>824</v>
      </c>
      <c r="D135" s="64"/>
      <c r="E135" s="3"/>
      <c r="F135" s="3"/>
      <c r="G135" s="3"/>
      <c r="H135" s="193"/>
      <c r="I135" s="49"/>
    </row>
    <row r="136" spans="1:9" s="54" customFormat="1">
      <c r="A136" s="61" t="s">
        <v>318</v>
      </c>
      <c r="B136" s="68" t="s">
        <v>319</v>
      </c>
      <c r="C136" s="63" t="s">
        <v>824</v>
      </c>
      <c r="D136" s="64"/>
      <c r="E136" s="3"/>
      <c r="F136" s="3"/>
      <c r="G136" s="3"/>
      <c r="H136" s="193"/>
      <c r="I136" s="49"/>
    </row>
    <row r="137" spans="1:9" s="54" customFormat="1">
      <c r="A137" s="61" t="s">
        <v>320</v>
      </c>
      <c r="B137" s="68" t="s">
        <v>98</v>
      </c>
      <c r="C137" s="63" t="s">
        <v>824</v>
      </c>
      <c r="D137" s="64"/>
      <c r="E137" s="3"/>
      <c r="F137" s="3"/>
      <c r="G137" s="3"/>
      <c r="H137" s="193"/>
      <c r="I137" s="49"/>
    </row>
    <row r="138" spans="1:9" s="54" customFormat="1">
      <c r="A138" s="61" t="s">
        <v>321</v>
      </c>
      <c r="B138" s="70" t="s">
        <v>322</v>
      </c>
      <c r="C138" s="63" t="s">
        <v>824</v>
      </c>
      <c r="D138" s="64"/>
      <c r="E138" s="3"/>
      <c r="F138" s="3"/>
      <c r="G138" s="3"/>
      <c r="H138" s="193"/>
      <c r="I138" s="49"/>
    </row>
    <row r="139" spans="1:9" s="54" customFormat="1">
      <c r="A139" s="61" t="s">
        <v>323</v>
      </c>
      <c r="B139" s="85" t="s">
        <v>324</v>
      </c>
      <c r="C139" s="63" t="s">
        <v>824</v>
      </c>
      <c r="D139" s="64"/>
      <c r="E139" s="3"/>
      <c r="F139" s="3"/>
      <c r="G139" s="3"/>
      <c r="H139" s="193"/>
      <c r="I139" s="49"/>
    </row>
    <row r="140" spans="1:9" s="54" customFormat="1">
      <c r="A140" s="61" t="s">
        <v>36</v>
      </c>
      <c r="B140" s="62" t="s">
        <v>173</v>
      </c>
      <c r="C140" s="63" t="s">
        <v>824</v>
      </c>
      <c r="D140" s="64"/>
      <c r="E140" s="3"/>
      <c r="F140" s="3"/>
      <c r="G140" s="3"/>
      <c r="H140" s="193"/>
      <c r="I140" s="49"/>
    </row>
    <row r="141" spans="1:9" s="54" customFormat="1" ht="31.5">
      <c r="A141" s="61" t="s">
        <v>325</v>
      </c>
      <c r="B141" s="69" t="s">
        <v>174</v>
      </c>
      <c r="C141" s="63" t="s">
        <v>824</v>
      </c>
      <c r="D141" s="64"/>
      <c r="E141" s="3"/>
      <c r="F141" s="3"/>
      <c r="G141" s="3"/>
      <c r="H141" s="193"/>
      <c r="I141" s="49"/>
    </row>
    <row r="142" spans="1:9" s="54" customFormat="1" ht="31.5">
      <c r="A142" s="61" t="s">
        <v>326</v>
      </c>
      <c r="B142" s="69" t="s">
        <v>175</v>
      </c>
      <c r="C142" s="63" t="s">
        <v>824</v>
      </c>
      <c r="D142" s="64"/>
      <c r="E142" s="3"/>
      <c r="F142" s="3"/>
      <c r="G142" s="3"/>
      <c r="H142" s="193"/>
      <c r="I142" s="49"/>
    </row>
    <row r="143" spans="1:9" s="54" customFormat="1" ht="31.5">
      <c r="A143" s="61" t="s">
        <v>327</v>
      </c>
      <c r="B143" s="69" t="s">
        <v>176</v>
      </c>
      <c r="C143" s="63" t="s">
        <v>824</v>
      </c>
      <c r="D143" s="64"/>
      <c r="E143" s="3"/>
      <c r="F143" s="3"/>
      <c r="G143" s="3"/>
      <c r="H143" s="193"/>
      <c r="I143" s="49"/>
    </row>
    <row r="144" spans="1:9" s="54" customFormat="1">
      <c r="A144" s="61" t="s">
        <v>37</v>
      </c>
      <c r="B144" s="62" t="s">
        <v>177</v>
      </c>
      <c r="C144" s="63" t="s">
        <v>824</v>
      </c>
      <c r="D144" s="64"/>
      <c r="E144" s="3"/>
      <c r="F144" s="3"/>
      <c r="G144" s="3"/>
      <c r="H144" s="193"/>
      <c r="I144" s="49"/>
    </row>
    <row r="145" spans="1:9" s="54" customFormat="1">
      <c r="A145" s="61" t="s">
        <v>38</v>
      </c>
      <c r="B145" s="62" t="s">
        <v>178</v>
      </c>
      <c r="C145" s="63" t="s">
        <v>824</v>
      </c>
      <c r="D145" s="64"/>
      <c r="E145" s="3"/>
      <c r="F145" s="3"/>
      <c r="G145" s="3"/>
      <c r="H145" s="193"/>
      <c r="I145" s="49"/>
    </row>
    <row r="146" spans="1:9" s="54" customFormat="1">
      <c r="A146" s="61" t="s">
        <v>39</v>
      </c>
      <c r="B146" s="62" t="s">
        <v>179</v>
      </c>
      <c r="C146" s="63" t="s">
        <v>824</v>
      </c>
      <c r="D146" s="64"/>
      <c r="E146" s="3"/>
      <c r="F146" s="3"/>
      <c r="G146" s="3"/>
      <c r="H146" s="193"/>
      <c r="I146" s="49"/>
    </row>
    <row r="147" spans="1:9" s="54" customFormat="1">
      <c r="A147" s="61" t="s">
        <v>328</v>
      </c>
      <c r="B147" s="67" t="s">
        <v>181</v>
      </c>
      <c r="C147" s="63" t="s">
        <v>824</v>
      </c>
      <c r="D147" s="64"/>
      <c r="E147" s="3"/>
      <c r="F147" s="3"/>
      <c r="G147" s="3"/>
      <c r="H147" s="193"/>
      <c r="I147" s="49"/>
    </row>
    <row r="148" spans="1:9" s="54" customFormat="1">
      <c r="A148" s="61" t="s">
        <v>329</v>
      </c>
      <c r="B148" s="62" t="s">
        <v>183</v>
      </c>
      <c r="C148" s="63" t="s">
        <v>824</v>
      </c>
      <c r="D148" s="64"/>
      <c r="E148" s="3"/>
      <c r="F148" s="3"/>
      <c r="G148" s="3"/>
      <c r="H148" s="193"/>
      <c r="I148" s="49"/>
    </row>
    <row r="149" spans="1:9" s="54" customFormat="1">
      <c r="A149" s="61" t="s">
        <v>330</v>
      </c>
      <c r="B149" s="62" t="s">
        <v>185</v>
      </c>
      <c r="C149" s="63" t="s">
        <v>824</v>
      </c>
      <c r="D149" s="64"/>
      <c r="E149" s="3"/>
      <c r="F149" s="3"/>
      <c r="G149" s="3"/>
      <c r="H149" s="193"/>
      <c r="I149" s="49"/>
    </row>
    <row r="150" spans="1:9" s="54" customFormat="1" ht="31.5">
      <c r="A150" s="61" t="s">
        <v>331</v>
      </c>
      <c r="B150" s="67" t="s">
        <v>187</v>
      </c>
      <c r="C150" s="63" t="s">
        <v>824</v>
      </c>
      <c r="D150" s="64"/>
      <c r="E150" s="3"/>
      <c r="F150" s="3"/>
      <c r="G150" s="3"/>
      <c r="H150" s="193"/>
      <c r="I150" s="49"/>
    </row>
    <row r="151" spans="1:9" s="54" customFormat="1">
      <c r="A151" s="61" t="s">
        <v>332</v>
      </c>
      <c r="B151" s="68" t="s">
        <v>97</v>
      </c>
      <c r="C151" s="63" t="s">
        <v>824</v>
      </c>
      <c r="D151" s="64"/>
      <c r="E151" s="3"/>
      <c r="F151" s="3"/>
      <c r="G151" s="3"/>
      <c r="H151" s="193"/>
      <c r="I151" s="49"/>
    </row>
    <row r="152" spans="1:9" s="54" customFormat="1">
      <c r="A152" s="61" t="s">
        <v>333</v>
      </c>
      <c r="B152" s="68" t="s">
        <v>98</v>
      </c>
      <c r="C152" s="63" t="s">
        <v>824</v>
      </c>
      <c r="D152" s="64"/>
      <c r="E152" s="3"/>
      <c r="F152" s="3"/>
      <c r="G152" s="3"/>
      <c r="H152" s="193"/>
      <c r="I152" s="49"/>
    </row>
    <row r="153" spans="1:9" s="54" customFormat="1">
      <c r="A153" s="61" t="s">
        <v>334</v>
      </c>
      <c r="B153" s="62" t="s">
        <v>191</v>
      </c>
      <c r="C153" s="63" t="s">
        <v>824</v>
      </c>
      <c r="D153" s="64"/>
      <c r="E153" s="3"/>
      <c r="F153" s="3"/>
      <c r="G153" s="3"/>
      <c r="H153" s="193"/>
      <c r="I153" s="49"/>
    </row>
    <row r="154" spans="1:9" s="54" customFormat="1">
      <c r="A154" s="61" t="s">
        <v>335</v>
      </c>
      <c r="B154" s="85" t="s">
        <v>336</v>
      </c>
      <c r="C154" s="63" t="s">
        <v>824</v>
      </c>
      <c r="D154" s="64"/>
      <c r="E154" s="3"/>
      <c r="F154" s="3"/>
      <c r="G154" s="3"/>
      <c r="H154" s="193"/>
      <c r="I154" s="49"/>
    </row>
    <row r="155" spans="1:9" s="54" customFormat="1">
      <c r="A155" s="61" t="s">
        <v>40</v>
      </c>
      <c r="B155" s="70" t="s">
        <v>337</v>
      </c>
      <c r="C155" s="63" t="s">
        <v>824</v>
      </c>
      <c r="D155" s="64"/>
      <c r="E155" s="3"/>
      <c r="F155" s="3"/>
      <c r="G155" s="3"/>
      <c r="H155" s="193"/>
      <c r="I155" s="49"/>
    </row>
    <row r="156" spans="1:9" s="54" customFormat="1">
      <c r="A156" s="61" t="s">
        <v>41</v>
      </c>
      <c r="B156" s="70" t="s">
        <v>338</v>
      </c>
      <c r="C156" s="63" t="s">
        <v>824</v>
      </c>
      <c r="D156" s="64"/>
      <c r="E156" s="3"/>
      <c r="F156" s="3"/>
      <c r="G156" s="3"/>
      <c r="H156" s="193"/>
      <c r="I156" s="49"/>
    </row>
    <row r="157" spans="1:9" s="54" customFormat="1">
      <c r="A157" s="61" t="s">
        <v>42</v>
      </c>
      <c r="B157" s="70" t="s">
        <v>339</v>
      </c>
      <c r="C157" s="63" t="s">
        <v>824</v>
      </c>
      <c r="D157" s="64"/>
      <c r="E157" s="3"/>
      <c r="F157" s="3"/>
      <c r="G157" s="3"/>
      <c r="H157" s="193"/>
      <c r="I157" s="49"/>
    </row>
    <row r="158" spans="1:9" s="54" customFormat="1" ht="16.5" thickBot="1">
      <c r="A158" s="78" t="s">
        <v>43</v>
      </c>
      <c r="B158" s="70" t="s">
        <v>340</v>
      </c>
      <c r="C158" s="80" t="s">
        <v>824</v>
      </c>
      <c r="D158" s="81"/>
      <c r="E158" s="197"/>
      <c r="F158" s="197"/>
      <c r="G158" s="197"/>
      <c r="H158" s="198"/>
      <c r="I158" s="49"/>
    </row>
    <row r="159" spans="1:9" s="54" customFormat="1">
      <c r="A159" s="55" t="s">
        <v>341</v>
      </c>
      <c r="B159" s="56" t="s">
        <v>244</v>
      </c>
      <c r="C159" s="57" t="s">
        <v>342</v>
      </c>
      <c r="D159" s="58"/>
      <c r="E159" s="196"/>
      <c r="F159" s="196"/>
      <c r="G159" s="196"/>
      <c r="H159" s="192"/>
      <c r="I159" s="49"/>
    </row>
    <row r="160" spans="1:9" s="54" customFormat="1" ht="31.5">
      <c r="A160" s="61" t="s">
        <v>44</v>
      </c>
      <c r="B160" s="70" t="s">
        <v>343</v>
      </c>
      <c r="C160" s="63" t="s">
        <v>824</v>
      </c>
      <c r="D160" s="64"/>
      <c r="E160" s="3"/>
      <c r="F160" s="3"/>
      <c r="G160" s="3"/>
      <c r="H160" s="193"/>
      <c r="I160" s="49"/>
    </row>
    <row r="161" spans="1:9" s="54" customFormat="1">
      <c r="A161" s="61" t="s">
        <v>45</v>
      </c>
      <c r="B161" s="70" t="s">
        <v>344</v>
      </c>
      <c r="C161" s="63" t="s">
        <v>824</v>
      </c>
      <c r="D161" s="64"/>
      <c r="E161" s="3"/>
      <c r="F161" s="3"/>
      <c r="G161" s="3"/>
      <c r="H161" s="193"/>
      <c r="I161" s="49"/>
    </row>
    <row r="162" spans="1:9" s="54" customFormat="1">
      <c r="A162" s="61" t="s">
        <v>345</v>
      </c>
      <c r="B162" s="69" t="s">
        <v>346</v>
      </c>
      <c r="C162" s="63" t="s">
        <v>824</v>
      </c>
      <c r="D162" s="64"/>
      <c r="E162" s="3"/>
      <c r="F162" s="3"/>
      <c r="G162" s="3"/>
      <c r="H162" s="193"/>
      <c r="I162" s="49"/>
    </row>
    <row r="163" spans="1:9" s="54" customFormat="1">
      <c r="A163" s="61" t="s">
        <v>46</v>
      </c>
      <c r="B163" s="70" t="s">
        <v>347</v>
      </c>
      <c r="C163" s="63" t="s">
        <v>824</v>
      </c>
      <c r="D163" s="64"/>
      <c r="E163" s="3"/>
      <c r="F163" s="3"/>
      <c r="G163" s="3"/>
      <c r="H163" s="193"/>
      <c r="I163" s="49"/>
    </row>
    <row r="164" spans="1:9" s="54" customFormat="1">
      <c r="A164" s="73" t="s">
        <v>348</v>
      </c>
      <c r="B164" s="69" t="s">
        <v>349</v>
      </c>
      <c r="C164" s="63" t="s">
        <v>824</v>
      </c>
      <c r="D164" s="76"/>
      <c r="E164" s="194"/>
      <c r="F164" s="194"/>
      <c r="G164" s="194"/>
      <c r="H164" s="195"/>
      <c r="I164" s="49"/>
    </row>
    <row r="165" spans="1:9" s="54" customFormat="1" ht="32.25" thickBot="1">
      <c r="A165" s="78" t="s">
        <v>47</v>
      </c>
      <c r="B165" s="86" t="s">
        <v>350</v>
      </c>
      <c r="C165" s="80" t="s">
        <v>342</v>
      </c>
      <c r="D165" s="81"/>
      <c r="E165" s="197"/>
      <c r="F165" s="197"/>
      <c r="G165" s="197"/>
      <c r="H165" s="198"/>
      <c r="I165" s="49"/>
    </row>
    <row r="166" spans="1:9" s="54" customFormat="1" ht="19.5" thickBot="1">
      <c r="A166" s="372" t="s">
        <v>351</v>
      </c>
      <c r="B166" s="373"/>
      <c r="C166" s="373"/>
      <c r="D166" s="373"/>
      <c r="E166" s="373"/>
      <c r="F166" s="373"/>
      <c r="G166" s="373"/>
      <c r="H166" s="374"/>
      <c r="I166" s="49"/>
    </row>
    <row r="167" spans="1:9" s="54" customFormat="1">
      <c r="A167" s="82" t="s">
        <v>352</v>
      </c>
      <c r="B167" s="87" t="s">
        <v>353</v>
      </c>
      <c r="C167" s="83" t="s">
        <v>824</v>
      </c>
      <c r="D167" s="84"/>
      <c r="E167" s="199"/>
      <c r="F167" s="199"/>
      <c r="G167" s="199"/>
      <c r="H167" s="200"/>
      <c r="I167" s="49"/>
    </row>
    <row r="168" spans="1:9" s="54" customFormat="1">
      <c r="A168" s="61" t="s">
        <v>48</v>
      </c>
      <c r="B168" s="62" t="s">
        <v>173</v>
      </c>
      <c r="C168" s="63" t="s">
        <v>824</v>
      </c>
      <c r="D168" s="64"/>
      <c r="E168" s="3"/>
      <c r="F168" s="3"/>
      <c r="G168" s="3"/>
      <c r="H168" s="193"/>
      <c r="I168" s="49"/>
    </row>
    <row r="169" spans="1:9" s="54" customFormat="1" ht="31.5">
      <c r="A169" s="61" t="s">
        <v>354</v>
      </c>
      <c r="B169" s="69" t="s">
        <v>174</v>
      </c>
      <c r="C169" s="63" t="s">
        <v>824</v>
      </c>
      <c r="D169" s="64"/>
      <c r="E169" s="3"/>
      <c r="F169" s="3"/>
      <c r="G169" s="3"/>
      <c r="H169" s="193"/>
      <c r="I169" s="49"/>
    </row>
    <row r="170" spans="1:9" s="54" customFormat="1" ht="31.5">
      <c r="A170" s="61" t="s">
        <v>355</v>
      </c>
      <c r="B170" s="69" t="s">
        <v>175</v>
      </c>
      <c r="C170" s="63" t="s">
        <v>824</v>
      </c>
      <c r="D170" s="64"/>
      <c r="E170" s="3"/>
      <c r="F170" s="3"/>
      <c r="G170" s="3"/>
      <c r="H170" s="193"/>
      <c r="I170" s="49"/>
    </row>
    <row r="171" spans="1:9" s="54" customFormat="1" ht="31.5">
      <c r="A171" s="61" t="s">
        <v>356</v>
      </c>
      <c r="B171" s="69" t="s">
        <v>176</v>
      </c>
      <c r="C171" s="63" t="s">
        <v>824</v>
      </c>
      <c r="D171" s="64"/>
      <c r="E171" s="3"/>
      <c r="F171" s="3"/>
      <c r="G171" s="3"/>
      <c r="H171" s="193"/>
      <c r="I171" s="49"/>
    </row>
    <row r="172" spans="1:9" s="54" customFormat="1">
      <c r="A172" s="61" t="s">
        <v>49</v>
      </c>
      <c r="B172" s="62" t="s">
        <v>177</v>
      </c>
      <c r="C172" s="63" t="s">
        <v>824</v>
      </c>
      <c r="D172" s="64"/>
      <c r="E172" s="3"/>
      <c r="F172" s="3"/>
      <c r="G172" s="3"/>
      <c r="H172" s="193"/>
      <c r="I172" s="49"/>
    </row>
    <row r="173" spans="1:9" s="54" customFormat="1">
      <c r="A173" s="61" t="s">
        <v>50</v>
      </c>
      <c r="B173" s="62" t="s">
        <v>178</v>
      </c>
      <c r="C173" s="63" t="s">
        <v>824</v>
      </c>
      <c r="D173" s="64"/>
      <c r="E173" s="3"/>
      <c r="F173" s="3"/>
      <c r="G173" s="3"/>
      <c r="H173" s="193"/>
      <c r="I173" s="49"/>
    </row>
    <row r="174" spans="1:9" s="54" customFormat="1">
      <c r="A174" s="61" t="s">
        <v>51</v>
      </c>
      <c r="B174" s="62" t="s">
        <v>179</v>
      </c>
      <c r="C174" s="63" t="s">
        <v>824</v>
      </c>
      <c r="D174" s="64"/>
      <c r="E174" s="3"/>
      <c r="F174" s="3"/>
      <c r="G174" s="3"/>
      <c r="H174" s="193"/>
      <c r="I174" s="49"/>
    </row>
    <row r="175" spans="1:9" s="54" customFormat="1">
      <c r="A175" s="61" t="s">
        <v>357</v>
      </c>
      <c r="B175" s="62" t="s">
        <v>181</v>
      </c>
      <c r="C175" s="63" t="s">
        <v>824</v>
      </c>
      <c r="D175" s="64"/>
      <c r="E175" s="3"/>
      <c r="F175" s="3"/>
      <c r="G175" s="3"/>
      <c r="H175" s="193"/>
      <c r="I175" s="49"/>
    </row>
    <row r="176" spans="1:9" s="54" customFormat="1">
      <c r="A176" s="61" t="s">
        <v>358</v>
      </c>
      <c r="B176" s="62" t="s">
        <v>183</v>
      </c>
      <c r="C176" s="63" t="s">
        <v>824</v>
      </c>
      <c r="D176" s="64"/>
      <c r="E176" s="3"/>
      <c r="F176" s="3"/>
      <c r="G176" s="3"/>
      <c r="H176" s="193"/>
      <c r="I176" s="49"/>
    </row>
    <row r="177" spans="1:9" s="54" customFormat="1">
      <c r="A177" s="61" t="s">
        <v>359</v>
      </c>
      <c r="B177" s="62" t="s">
        <v>185</v>
      </c>
      <c r="C177" s="63" t="s">
        <v>824</v>
      </c>
      <c r="D177" s="64"/>
      <c r="E177" s="3"/>
      <c r="F177" s="3"/>
      <c r="G177" s="3"/>
      <c r="H177" s="193"/>
      <c r="I177" s="49"/>
    </row>
    <row r="178" spans="1:9" s="54" customFormat="1" ht="31.5">
      <c r="A178" s="61" t="s">
        <v>360</v>
      </c>
      <c r="B178" s="67" t="s">
        <v>187</v>
      </c>
      <c r="C178" s="63" t="s">
        <v>824</v>
      </c>
      <c r="D178" s="64"/>
      <c r="E178" s="3"/>
      <c r="F178" s="3"/>
      <c r="G178" s="3"/>
      <c r="H178" s="193"/>
      <c r="I178" s="49"/>
    </row>
    <row r="179" spans="1:9" s="54" customFormat="1">
      <c r="A179" s="61" t="s">
        <v>361</v>
      </c>
      <c r="B179" s="68" t="s">
        <v>97</v>
      </c>
      <c r="C179" s="63" t="s">
        <v>824</v>
      </c>
      <c r="D179" s="64"/>
      <c r="E179" s="3"/>
      <c r="F179" s="3"/>
      <c r="G179" s="3"/>
      <c r="H179" s="193"/>
      <c r="I179" s="49"/>
    </row>
    <row r="180" spans="1:9" s="54" customFormat="1">
      <c r="A180" s="61" t="s">
        <v>362</v>
      </c>
      <c r="B180" s="68" t="s">
        <v>98</v>
      </c>
      <c r="C180" s="63" t="s">
        <v>824</v>
      </c>
      <c r="D180" s="64"/>
      <c r="E180" s="3"/>
      <c r="F180" s="3"/>
      <c r="G180" s="3"/>
      <c r="H180" s="193"/>
      <c r="I180" s="49"/>
    </row>
    <row r="181" spans="1:9" s="54" customFormat="1" ht="31.5">
      <c r="A181" s="61" t="s">
        <v>363</v>
      </c>
      <c r="B181" s="70" t="s">
        <v>364</v>
      </c>
      <c r="C181" s="63" t="s">
        <v>824</v>
      </c>
      <c r="D181" s="64"/>
      <c r="E181" s="3"/>
      <c r="F181" s="3"/>
      <c r="G181" s="3"/>
      <c r="H181" s="193"/>
      <c r="I181" s="49"/>
    </row>
    <row r="182" spans="1:9" s="54" customFormat="1">
      <c r="A182" s="61" t="s">
        <v>365</v>
      </c>
      <c r="B182" s="69" t="s">
        <v>366</v>
      </c>
      <c r="C182" s="63" t="s">
        <v>824</v>
      </c>
      <c r="D182" s="64"/>
      <c r="E182" s="3"/>
      <c r="F182" s="3"/>
      <c r="G182" s="3"/>
      <c r="H182" s="193"/>
      <c r="I182" s="49"/>
    </row>
    <row r="183" spans="1:9" s="54" customFormat="1">
      <c r="A183" s="61" t="s">
        <v>367</v>
      </c>
      <c r="B183" s="69" t="s">
        <v>368</v>
      </c>
      <c r="C183" s="63" t="s">
        <v>824</v>
      </c>
      <c r="D183" s="64"/>
      <c r="E183" s="3"/>
      <c r="F183" s="3"/>
      <c r="G183" s="3"/>
      <c r="H183" s="193"/>
      <c r="I183" s="49"/>
    </row>
    <row r="184" spans="1:9" s="54" customFormat="1">
      <c r="A184" s="61" t="s">
        <v>369</v>
      </c>
      <c r="B184" s="62" t="s">
        <v>191</v>
      </c>
      <c r="C184" s="63" t="s">
        <v>824</v>
      </c>
      <c r="D184" s="64"/>
      <c r="E184" s="3"/>
      <c r="F184" s="3"/>
      <c r="G184" s="3"/>
      <c r="H184" s="193"/>
      <c r="I184" s="49"/>
    </row>
    <row r="185" spans="1:9" s="54" customFormat="1">
      <c r="A185" s="61" t="s">
        <v>370</v>
      </c>
      <c r="B185" s="85" t="s">
        <v>371</v>
      </c>
      <c r="C185" s="63" t="s">
        <v>824</v>
      </c>
      <c r="D185" s="64"/>
      <c r="E185" s="3"/>
      <c r="F185" s="3"/>
      <c r="G185" s="3"/>
      <c r="H185" s="193"/>
      <c r="I185" s="49"/>
    </row>
    <row r="186" spans="1:9" s="54" customFormat="1">
      <c r="A186" s="61" t="s">
        <v>372</v>
      </c>
      <c r="B186" s="70" t="s">
        <v>373</v>
      </c>
      <c r="C186" s="63" t="s">
        <v>824</v>
      </c>
      <c r="D186" s="64"/>
      <c r="E186" s="3"/>
      <c r="F186" s="3"/>
      <c r="G186" s="3"/>
      <c r="H186" s="193"/>
      <c r="I186" s="49"/>
    </row>
    <row r="187" spans="1:9" s="54" customFormat="1">
      <c r="A187" s="61" t="s">
        <v>374</v>
      </c>
      <c r="B187" s="70" t="s">
        <v>375</v>
      </c>
      <c r="C187" s="63" t="s">
        <v>824</v>
      </c>
      <c r="D187" s="64"/>
      <c r="E187" s="3"/>
      <c r="F187" s="3"/>
      <c r="G187" s="3"/>
      <c r="H187" s="193"/>
      <c r="I187" s="49"/>
    </row>
    <row r="188" spans="1:9" s="54" customFormat="1">
      <c r="A188" s="61" t="s">
        <v>376</v>
      </c>
      <c r="B188" s="69" t="s">
        <v>377</v>
      </c>
      <c r="C188" s="63" t="s">
        <v>824</v>
      </c>
      <c r="D188" s="64"/>
      <c r="E188" s="3"/>
      <c r="F188" s="3"/>
      <c r="G188" s="3"/>
      <c r="H188" s="193"/>
      <c r="I188" s="49"/>
    </row>
    <row r="189" spans="1:9" s="54" customFormat="1">
      <c r="A189" s="61" t="s">
        <v>378</v>
      </c>
      <c r="B189" s="69" t="s">
        <v>379</v>
      </c>
      <c r="C189" s="63" t="s">
        <v>824</v>
      </c>
      <c r="D189" s="64"/>
      <c r="E189" s="3"/>
      <c r="F189" s="3"/>
      <c r="G189" s="3"/>
      <c r="H189" s="193"/>
      <c r="I189" s="49"/>
    </row>
    <row r="190" spans="1:9" s="54" customFormat="1">
      <c r="A190" s="61" t="s">
        <v>380</v>
      </c>
      <c r="B190" s="69" t="s">
        <v>381</v>
      </c>
      <c r="C190" s="63" t="s">
        <v>824</v>
      </c>
      <c r="D190" s="64"/>
      <c r="E190" s="3"/>
      <c r="F190" s="3"/>
      <c r="G190" s="3"/>
      <c r="H190" s="193"/>
      <c r="I190" s="49"/>
    </row>
    <row r="191" spans="1:9" s="54" customFormat="1" ht="31.5">
      <c r="A191" s="61" t="s">
        <v>382</v>
      </c>
      <c r="B191" s="70" t="s">
        <v>383</v>
      </c>
      <c r="C191" s="63" t="s">
        <v>824</v>
      </c>
      <c r="D191" s="64"/>
      <c r="E191" s="3"/>
      <c r="F191" s="3"/>
      <c r="G191" s="3"/>
      <c r="H191" s="193"/>
      <c r="I191" s="49"/>
    </row>
    <row r="192" spans="1:9" s="54" customFormat="1" ht="31.5">
      <c r="A192" s="61" t="s">
        <v>384</v>
      </c>
      <c r="B192" s="70" t="s">
        <v>385</v>
      </c>
      <c r="C192" s="63" t="s">
        <v>824</v>
      </c>
      <c r="D192" s="64"/>
      <c r="E192" s="3"/>
      <c r="F192" s="3"/>
      <c r="G192" s="3"/>
      <c r="H192" s="193"/>
      <c r="I192" s="49"/>
    </row>
    <row r="193" spans="1:9" s="54" customFormat="1">
      <c r="A193" s="61" t="s">
        <v>386</v>
      </c>
      <c r="B193" s="70" t="s">
        <v>387</v>
      </c>
      <c r="C193" s="63" t="s">
        <v>824</v>
      </c>
      <c r="D193" s="64"/>
      <c r="E193" s="3"/>
      <c r="F193" s="3"/>
      <c r="G193" s="3"/>
      <c r="H193" s="193"/>
      <c r="I193" s="49"/>
    </row>
    <row r="194" spans="1:9" s="54" customFormat="1">
      <c r="A194" s="61" t="s">
        <v>388</v>
      </c>
      <c r="B194" s="70" t="s">
        <v>389</v>
      </c>
      <c r="C194" s="63" t="s">
        <v>824</v>
      </c>
      <c r="D194" s="64"/>
      <c r="E194" s="3"/>
      <c r="F194" s="3"/>
      <c r="G194" s="3"/>
      <c r="H194" s="193"/>
      <c r="I194" s="49"/>
    </row>
    <row r="195" spans="1:9" s="54" customFormat="1">
      <c r="A195" s="61" t="s">
        <v>390</v>
      </c>
      <c r="B195" s="70" t="s">
        <v>391</v>
      </c>
      <c r="C195" s="63" t="s">
        <v>824</v>
      </c>
      <c r="D195" s="64"/>
      <c r="E195" s="3"/>
      <c r="F195" s="3"/>
      <c r="G195" s="3"/>
      <c r="H195" s="193"/>
      <c r="I195" s="49"/>
    </row>
    <row r="196" spans="1:9" s="54" customFormat="1">
      <c r="A196" s="61" t="s">
        <v>392</v>
      </c>
      <c r="B196" s="70" t="s">
        <v>393</v>
      </c>
      <c r="C196" s="63" t="s">
        <v>824</v>
      </c>
      <c r="D196" s="64"/>
      <c r="E196" s="3"/>
      <c r="F196" s="3"/>
      <c r="G196" s="3"/>
      <c r="H196" s="193"/>
      <c r="I196" s="49"/>
    </row>
    <row r="197" spans="1:9" s="54" customFormat="1">
      <c r="A197" s="61" t="s">
        <v>394</v>
      </c>
      <c r="B197" s="69" t="s">
        <v>395</v>
      </c>
      <c r="C197" s="63" t="s">
        <v>824</v>
      </c>
      <c r="D197" s="64"/>
      <c r="E197" s="3"/>
      <c r="F197" s="3"/>
      <c r="G197" s="3"/>
      <c r="H197" s="193"/>
      <c r="I197" s="49"/>
    </row>
    <row r="198" spans="1:9" s="54" customFormat="1">
      <c r="A198" s="61" t="s">
        <v>396</v>
      </c>
      <c r="B198" s="70" t="s">
        <v>397</v>
      </c>
      <c r="C198" s="63" t="s">
        <v>824</v>
      </c>
      <c r="D198" s="64"/>
      <c r="E198" s="3"/>
      <c r="F198" s="3"/>
      <c r="G198" s="3"/>
      <c r="H198" s="193"/>
      <c r="I198" s="49"/>
    </row>
    <row r="199" spans="1:9" s="54" customFormat="1">
      <c r="A199" s="61" t="s">
        <v>398</v>
      </c>
      <c r="B199" s="70" t="s">
        <v>399</v>
      </c>
      <c r="C199" s="63" t="s">
        <v>824</v>
      </c>
      <c r="D199" s="64"/>
      <c r="E199" s="3"/>
      <c r="F199" s="3"/>
      <c r="G199" s="3"/>
      <c r="H199" s="193"/>
      <c r="I199" s="49"/>
    </row>
    <row r="200" spans="1:9" s="54" customFormat="1">
      <c r="A200" s="61" t="s">
        <v>400</v>
      </c>
      <c r="B200" s="70" t="s">
        <v>401</v>
      </c>
      <c r="C200" s="63" t="s">
        <v>824</v>
      </c>
      <c r="D200" s="64"/>
      <c r="E200" s="3"/>
      <c r="F200" s="3"/>
      <c r="G200" s="3"/>
      <c r="H200" s="193"/>
      <c r="I200" s="49"/>
    </row>
    <row r="201" spans="1:9" s="54" customFormat="1" ht="31.5">
      <c r="A201" s="61" t="s">
        <v>402</v>
      </c>
      <c r="B201" s="70" t="s">
        <v>403</v>
      </c>
      <c r="C201" s="63" t="s">
        <v>824</v>
      </c>
      <c r="D201" s="64"/>
      <c r="E201" s="3"/>
      <c r="F201" s="3"/>
      <c r="G201" s="3"/>
      <c r="H201" s="193"/>
      <c r="I201" s="49"/>
    </row>
    <row r="202" spans="1:9" s="54" customFormat="1">
      <c r="A202" s="61" t="s">
        <v>404</v>
      </c>
      <c r="B202" s="70" t="s">
        <v>405</v>
      </c>
      <c r="C202" s="63" t="s">
        <v>824</v>
      </c>
      <c r="D202" s="64"/>
      <c r="E202" s="3"/>
      <c r="F202" s="3"/>
      <c r="G202" s="3"/>
      <c r="H202" s="193"/>
      <c r="I202" s="49"/>
    </row>
    <row r="203" spans="1:9" s="54" customFormat="1">
      <c r="A203" s="61" t="s">
        <v>406</v>
      </c>
      <c r="B203" s="85" t="s">
        <v>407</v>
      </c>
      <c r="C203" s="63" t="s">
        <v>824</v>
      </c>
      <c r="D203" s="64"/>
      <c r="E203" s="3"/>
      <c r="F203" s="3"/>
      <c r="G203" s="3"/>
      <c r="H203" s="193"/>
      <c r="I203" s="49"/>
    </row>
    <row r="204" spans="1:9" s="54" customFormat="1">
      <c r="A204" s="61" t="s">
        <v>408</v>
      </c>
      <c r="B204" s="70" t="s">
        <v>409</v>
      </c>
      <c r="C204" s="63" t="s">
        <v>824</v>
      </c>
      <c r="D204" s="64"/>
      <c r="E204" s="3"/>
      <c r="F204" s="3"/>
      <c r="G204" s="3"/>
      <c r="H204" s="193"/>
      <c r="I204" s="49"/>
    </row>
    <row r="205" spans="1:9" s="54" customFormat="1">
      <c r="A205" s="61" t="s">
        <v>410</v>
      </c>
      <c r="B205" s="70" t="s">
        <v>411</v>
      </c>
      <c r="C205" s="63" t="s">
        <v>824</v>
      </c>
      <c r="D205" s="64"/>
      <c r="E205" s="3"/>
      <c r="F205" s="3"/>
      <c r="G205" s="3"/>
      <c r="H205" s="193"/>
      <c r="I205" s="49"/>
    </row>
    <row r="206" spans="1:9" s="54" customFormat="1" ht="31.5">
      <c r="A206" s="61" t="s">
        <v>412</v>
      </c>
      <c r="B206" s="69" t="s">
        <v>413</v>
      </c>
      <c r="C206" s="63" t="s">
        <v>824</v>
      </c>
      <c r="D206" s="64"/>
      <c r="E206" s="3"/>
      <c r="F206" s="3"/>
      <c r="G206" s="3"/>
      <c r="H206" s="193"/>
      <c r="I206" s="49"/>
    </row>
    <row r="207" spans="1:9" s="54" customFormat="1">
      <c r="A207" s="61" t="s">
        <v>414</v>
      </c>
      <c r="B207" s="71" t="s">
        <v>142</v>
      </c>
      <c r="C207" s="63" t="s">
        <v>824</v>
      </c>
      <c r="D207" s="64"/>
      <c r="E207" s="3"/>
      <c r="F207" s="3"/>
      <c r="G207" s="3"/>
      <c r="H207" s="193"/>
      <c r="I207" s="49"/>
    </row>
    <row r="208" spans="1:9" s="54" customFormat="1">
      <c r="A208" s="61" t="s">
        <v>415</v>
      </c>
      <c r="B208" s="71" t="s">
        <v>146</v>
      </c>
      <c r="C208" s="63" t="s">
        <v>824</v>
      </c>
      <c r="D208" s="64"/>
      <c r="E208" s="3"/>
      <c r="F208" s="3"/>
      <c r="G208" s="3"/>
      <c r="H208" s="193"/>
      <c r="I208" s="49"/>
    </row>
    <row r="209" spans="1:9" s="54" customFormat="1">
      <c r="A209" s="61" t="s">
        <v>416</v>
      </c>
      <c r="B209" s="70" t="s">
        <v>417</v>
      </c>
      <c r="C209" s="63" t="s">
        <v>824</v>
      </c>
      <c r="D209" s="64"/>
      <c r="E209" s="3"/>
      <c r="F209" s="3"/>
      <c r="G209" s="3"/>
      <c r="H209" s="193"/>
      <c r="I209" s="49"/>
    </row>
    <row r="210" spans="1:9" s="54" customFormat="1">
      <c r="A210" s="61" t="s">
        <v>418</v>
      </c>
      <c r="B210" s="85" t="s">
        <v>419</v>
      </c>
      <c r="C210" s="63" t="s">
        <v>824</v>
      </c>
      <c r="D210" s="64"/>
      <c r="E210" s="3"/>
      <c r="F210" s="3"/>
      <c r="G210" s="3"/>
      <c r="H210" s="193"/>
      <c r="I210" s="49"/>
    </row>
    <row r="211" spans="1:9" s="54" customFormat="1">
      <c r="A211" s="61" t="s">
        <v>420</v>
      </c>
      <c r="B211" s="70" t="s">
        <v>421</v>
      </c>
      <c r="C211" s="63" t="s">
        <v>824</v>
      </c>
      <c r="D211" s="64"/>
      <c r="E211" s="3"/>
      <c r="F211" s="3"/>
      <c r="G211" s="3"/>
      <c r="H211" s="193"/>
      <c r="I211" s="49"/>
    </row>
    <row r="212" spans="1:9" s="54" customFormat="1">
      <c r="A212" s="61" t="s">
        <v>422</v>
      </c>
      <c r="B212" s="69" t="s">
        <v>423</v>
      </c>
      <c r="C212" s="63" t="s">
        <v>824</v>
      </c>
      <c r="D212" s="64"/>
      <c r="E212" s="3"/>
      <c r="F212" s="3"/>
      <c r="G212" s="3"/>
      <c r="H212" s="193"/>
      <c r="I212" s="49"/>
    </row>
    <row r="213" spans="1:9" s="54" customFormat="1">
      <c r="A213" s="61" t="s">
        <v>424</v>
      </c>
      <c r="B213" s="69" t="s">
        <v>425</v>
      </c>
      <c r="C213" s="63" t="s">
        <v>824</v>
      </c>
      <c r="D213" s="64"/>
      <c r="E213" s="3"/>
      <c r="F213" s="3"/>
      <c r="G213" s="3"/>
      <c r="H213" s="193"/>
      <c r="I213" s="49"/>
    </row>
    <row r="214" spans="1:9" s="54" customFormat="1">
      <c r="A214" s="61" t="s">
        <v>426</v>
      </c>
      <c r="B214" s="69" t="s">
        <v>427</v>
      </c>
      <c r="C214" s="63" t="s">
        <v>824</v>
      </c>
      <c r="D214" s="64"/>
      <c r="E214" s="3"/>
      <c r="F214" s="3"/>
      <c r="G214" s="3"/>
      <c r="H214" s="193"/>
      <c r="I214" s="49"/>
    </row>
    <row r="215" spans="1:9" s="54" customFormat="1">
      <c r="A215" s="61" t="s">
        <v>428</v>
      </c>
      <c r="B215" s="69" t="s">
        <v>429</v>
      </c>
      <c r="C215" s="63" t="s">
        <v>824</v>
      </c>
      <c r="D215" s="64"/>
      <c r="E215" s="3"/>
      <c r="F215" s="3"/>
      <c r="G215" s="3"/>
      <c r="H215" s="193"/>
      <c r="I215" s="49"/>
    </row>
    <row r="216" spans="1:9" s="54" customFormat="1">
      <c r="A216" s="61" t="s">
        <v>430</v>
      </c>
      <c r="B216" s="69" t="s">
        <v>431</v>
      </c>
      <c r="C216" s="63" t="s">
        <v>824</v>
      </c>
      <c r="D216" s="64"/>
      <c r="E216" s="3"/>
      <c r="F216" s="3"/>
      <c r="G216" s="3"/>
      <c r="H216" s="193"/>
      <c r="I216" s="49"/>
    </row>
    <row r="217" spans="1:9" s="54" customFormat="1">
      <c r="A217" s="61" t="s">
        <v>432</v>
      </c>
      <c r="B217" s="69" t="s">
        <v>433</v>
      </c>
      <c r="C217" s="63" t="s">
        <v>824</v>
      </c>
      <c r="D217" s="64"/>
      <c r="E217" s="3"/>
      <c r="F217" s="3"/>
      <c r="G217" s="3"/>
      <c r="H217" s="193"/>
      <c r="I217" s="49"/>
    </row>
    <row r="218" spans="1:9" s="54" customFormat="1">
      <c r="A218" s="61" t="s">
        <v>434</v>
      </c>
      <c r="B218" s="70" t="s">
        <v>435</v>
      </c>
      <c r="C218" s="63" t="s">
        <v>824</v>
      </c>
      <c r="D218" s="64"/>
      <c r="E218" s="3"/>
      <c r="F218" s="3"/>
      <c r="G218" s="3"/>
      <c r="H218" s="193"/>
      <c r="I218" s="49"/>
    </row>
    <row r="219" spans="1:9" s="54" customFormat="1">
      <c r="A219" s="61" t="s">
        <v>436</v>
      </c>
      <c r="B219" s="70" t="s">
        <v>437</v>
      </c>
      <c r="C219" s="63" t="s">
        <v>824</v>
      </c>
      <c r="D219" s="64"/>
      <c r="E219" s="3"/>
      <c r="F219" s="3"/>
      <c r="G219" s="3"/>
      <c r="H219" s="193"/>
      <c r="I219" s="49"/>
    </row>
    <row r="220" spans="1:9" s="54" customFormat="1">
      <c r="A220" s="61" t="s">
        <v>438</v>
      </c>
      <c r="B220" s="70" t="s">
        <v>244</v>
      </c>
      <c r="C220" s="63" t="s">
        <v>342</v>
      </c>
      <c r="D220" s="64"/>
      <c r="E220" s="3"/>
      <c r="F220" s="3"/>
      <c r="G220" s="3"/>
      <c r="H220" s="193"/>
      <c r="I220" s="49"/>
    </row>
    <row r="221" spans="1:9" s="54" customFormat="1" ht="31.5">
      <c r="A221" s="61" t="s">
        <v>439</v>
      </c>
      <c r="B221" s="70" t="s">
        <v>440</v>
      </c>
      <c r="C221" s="63" t="s">
        <v>824</v>
      </c>
      <c r="D221" s="64"/>
      <c r="E221" s="3"/>
      <c r="F221" s="3"/>
      <c r="G221" s="3"/>
      <c r="H221" s="193"/>
      <c r="I221" s="49"/>
    </row>
    <row r="222" spans="1:9" s="54" customFormat="1">
      <c r="A222" s="61" t="s">
        <v>441</v>
      </c>
      <c r="B222" s="85" t="s">
        <v>442</v>
      </c>
      <c r="C222" s="63" t="s">
        <v>824</v>
      </c>
      <c r="D222" s="64"/>
      <c r="E222" s="3"/>
      <c r="F222" s="3"/>
      <c r="G222" s="3"/>
      <c r="H222" s="193"/>
      <c r="I222" s="49"/>
    </row>
    <row r="223" spans="1:9" s="54" customFormat="1">
      <c r="A223" s="61" t="s">
        <v>443</v>
      </c>
      <c r="B223" s="70" t="s">
        <v>444</v>
      </c>
      <c r="C223" s="63" t="s">
        <v>824</v>
      </c>
      <c r="D223" s="64"/>
      <c r="E223" s="3"/>
      <c r="F223" s="3"/>
      <c r="G223" s="3"/>
      <c r="H223" s="193"/>
      <c r="I223" s="49"/>
    </row>
    <row r="224" spans="1:9" s="54" customFormat="1">
      <c r="A224" s="61" t="s">
        <v>445</v>
      </c>
      <c r="B224" s="70" t="s">
        <v>446</v>
      </c>
      <c r="C224" s="63" t="s">
        <v>824</v>
      </c>
      <c r="D224" s="64"/>
      <c r="E224" s="3"/>
      <c r="F224" s="3"/>
      <c r="G224" s="3"/>
      <c r="H224" s="193"/>
      <c r="I224" s="49"/>
    </row>
    <row r="225" spans="1:9" s="54" customFormat="1">
      <c r="A225" s="61" t="s">
        <v>447</v>
      </c>
      <c r="B225" s="69" t="s">
        <v>448</v>
      </c>
      <c r="C225" s="63" t="s">
        <v>824</v>
      </c>
      <c r="D225" s="64"/>
      <c r="E225" s="3"/>
      <c r="F225" s="3"/>
      <c r="G225" s="3"/>
      <c r="H225" s="193"/>
      <c r="I225" s="49"/>
    </row>
    <row r="226" spans="1:9" s="54" customFormat="1">
      <c r="A226" s="61" t="s">
        <v>449</v>
      </c>
      <c r="B226" s="69" t="s">
        <v>450</v>
      </c>
      <c r="C226" s="63" t="s">
        <v>824</v>
      </c>
      <c r="D226" s="64"/>
      <c r="E226" s="3"/>
      <c r="F226" s="3"/>
      <c r="G226" s="3"/>
      <c r="H226" s="193"/>
      <c r="I226" s="49"/>
    </row>
    <row r="227" spans="1:9" s="54" customFormat="1">
      <c r="A227" s="61" t="s">
        <v>451</v>
      </c>
      <c r="B227" s="69" t="s">
        <v>452</v>
      </c>
      <c r="C227" s="63" t="s">
        <v>824</v>
      </c>
      <c r="D227" s="64"/>
      <c r="E227" s="3"/>
      <c r="F227" s="3"/>
      <c r="G227" s="3"/>
      <c r="H227" s="193"/>
      <c r="I227" s="49"/>
    </row>
    <row r="228" spans="1:9" s="54" customFormat="1">
      <c r="A228" s="61" t="s">
        <v>453</v>
      </c>
      <c r="B228" s="70" t="s">
        <v>454</v>
      </c>
      <c r="C228" s="63" t="s">
        <v>824</v>
      </c>
      <c r="D228" s="64"/>
      <c r="E228" s="3"/>
      <c r="F228" s="3"/>
      <c r="G228" s="3"/>
      <c r="H228" s="193"/>
      <c r="I228" s="49"/>
    </row>
    <row r="229" spans="1:9" s="54" customFormat="1">
      <c r="A229" s="61" t="s">
        <v>455</v>
      </c>
      <c r="B229" s="70" t="s">
        <v>456</v>
      </c>
      <c r="C229" s="63" t="s">
        <v>824</v>
      </c>
      <c r="D229" s="64"/>
      <c r="E229" s="3"/>
      <c r="F229" s="3"/>
      <c r="G229" s="3"/>
      <c r="H229" s="193"/>
      <c r="I229" s="49"/>
    </row>
    <row r="230" spans="1:9" s="54" customFormat="1">
      <c r="A230" s="61" t="s">
        <v>457</v>
      </c>
      <c r="B230" s="69" t="s">
        <v>458</v>
      </c>
      <c r="C230" s="63" t="s">
        <v>824</v>
      </c>
      <c r="D230" s="64"/>
      <c r="E230" s="3"/>
      <c r="F230" s="3"/>
      <c r="G230" s="3"/>
      <c r="H230" s="193"/>
      <c r="I230" s="49"/>
    </row>
    <row r="231" spans="1:9" s="54" customFormat="1">
      <c r="A231" s="61" t="s">
        <v>459</v>
      </c>
      <c r="B231" s="69" t="s">
        <v>460</v>
      </c>
      <c r="C231" s="63" t="s">
        <v>824</v>
      </c>
      <c r="D231" s="64"/>
      <c r="E231" s="3"/>
      <c r="F231" s="3"/>
      <c r="G231" s="3"/>
      <c r="H231" s="193"/>
      <c r="I231" s="49"/>
    </row>
    <row r="232" spans="1:9" s="54" customFormat="1">
      <c r="A232" s="61" t="s">
        <v>461</v>
      </c>
      <c r="B232" s="70" t="s">
        <v>462</v>
      </c>
      <c r="C232" s="63" t="s">
        <v>824</v>
      </c>
      <c r="D232" s="64"/>
      <c r="E232" s="3"/>
      <c r="F232" s="3"/>
      <c r="G232" s="3"/>
      <c r="H232" s="193"/>
      <c r="I232" s="49"/>
    </row>
    <row r="233" spans="1:9" s="54" customFormat="1">
      <c r="A233" s="61" t="s">
        <v>463</v>
      </c>
      <c r="B233" s="70" t="s">
        <v>464</v>
      </c>
      <c r="C233" s="63" t="s">
        <v>824</v>
      </c>
      <c r="D233" s="64"/>
      <c r="E233" s="3"/>
      <c r="F233" s="3"/>
      <c r="G233" s="3"/>
      <c r="H233" s="193"/>
      <c r="I233" s="49"/>
    </row>
    <row r="234" spans="1:9" s="54" customFormat="1">
      <c r="A234" s="61" t="s">
        <v>465</v>
      </c>
      <c r="B234" s="70" t="s">
        <v>466</v>
      </c>
      <c r="C234" s="63" t="s">
        <v>824</v>
      </c>
      <c r="D234" s="64"/>
      <c r="E234" s="3"/>
      <c r="F234" s="3"/>
      <c r="G234" s="3"/>
      <c r="H234" s="193"/>
      <c r="I234" s="49"/>
    </row>
    <row r="235" spans="1:9" s="54" customFormat="1">
      <c r="A235" s="61" t="s">
        <v>467</v>
      </c>
      <c r="B235" s="85" t="s">
        <v>468</v>
      </c>
      <c r="C235" s="63" t="s">
        <v>824</v>
      </c>
      <c r="D235" s="64"/>
      <c r="E235" s="3"/>
      <c r="F235" s="3"/>
      <c r="G235" s="3"/>
      <c r="H235" s="193"/>
      <c r="I235" s="49"/>
    </row>
    <row r="236" spans="1:9" s="54" customFormat="1">
      <c r="A236" s="61" t="s">
        <v>469</v>
      </c>
      <c r="B236" s="70" t="s">
        <v>470</v>
      </c>
      <c r="C236" s="63" t="s">
        <v>824</v>
      </c>
      <c r="D236" s="64"/>
      <c r="E236" s="3"/>
      <c r="F236" s="3"/>
      <c r="G236" s="3"/>
      <c r="H236" s="193"/>
      <c r="I236" s="49"/>
    </row>
    <row r="237" spans="1:9" s="54" customFormat="1">
      <c r="A237" s="61" t="s">
        <v>471</v>
      </c>
      <c r="B237" s="69" t="s">
        <v>448</v>
      </c>
      <c r="C237" s="63" t="s">
        <v>824</v>
      </c>
      <c r="D237" s="64"/>
      <c r="E237" s="3"/>
      <c r="F237" s="3"/>
      <c r="G237" s="3"/>
      <c r="H237" s="193"/>
      <c r="I237" s="49"/>
    </row>
    <row r="238" spans="1:9" s="54" customFormat="1">
      <c r="A238" s="61" t="s">
        <v>472</v>
      </c>
      <c r="B238" s="69" t="s">
        <v>450</v>
      </c>
      <c r="C238" s="63" t="s">
        <v>824</v>
      </c>
      <c r="D238" s="64"/>
      <c r="E238" s="3"/>
      <c r="F238" s="3"/>
      <c r="G238" s="3"/>
      <c r="H238" s="193"/>
      <c r="I238" s="49"/>
    </row>
    <row r="239" spans="1:9" s="54" customFormat="1">
      <c r="A239" s="61" t="s">
        <v>473</v>
      </c>
      <c r="B239" s="69" t="s">
        <v>452</v>
      </c>
      <c r="C239" s="63" t="s">
        <v>824</v>
      </c>
      <c r="D239" s="64"/>
      <c r="E239" s="3"/>
      <c r="F239" s="3"/>
      <c r="G239" s="3"/>
      <c r="H239" s="193"/>
      <c r="I239" s="49"/>
    </row>
    <row r="240" spans="1:9" s="54" customFormat="1">
      <c r="A240" s="61" t="s">
        <v>474</v>
      </c>
      <c r="B240" s="70" t="s">
        <v>339</v>
      </c>
      <c r="C240" s="63" t="s">
        <v>824</v>
      </c>
      <c r="D240" s="64"/>
      <c r="E240" s="3"/>
      <c r="F240" s="3"/>
      <c r="G240" s="3"/>
      <c r="H240" s="193"/>
      <c r="I240" s="49"/>
    </row>
    <row r="241" spans="1:9" s="54" customFormat="1">
      <c r="A241" s="61" t="s">
        <v>475</v>
      </c>
      <c r="B241" s="70" t="s">
        <v>476</v>
      </c>
      <c r="C241" s="63" t="s">
        <v>824</v>
      </c>
      <c r="D241" s="64"/>
      <c r="E241" s="3"/>
      <c r="F241" s="3"/>
      <c r="G241" s="3"/>
      <c r="H241" s="193"/>
      <c r="I241" s="49"/>
    </row>
    <row r="242" spans="1:9" s="54" customFormat="1" ht="31.5">
      <c r="A242" s="61" t="s">
        <v>477</v>
      </c>
      <c r="B242" s="85" t="s">
        <v>478</v>
      </c>
      <c r="C242" s="63" t="s">
        <v>824</v>
      </c>
      <c r="D242" s="64"/>
      <c r="E242" s="3"/>
      <c r="F242" s="3"/>
      <c r="G242" s="3"/>
      <c r="H242" s="193"/>
      <c r="I242" s="49"/>
    </row>
    <row r="243" spans="1:9" s="54" customFormat="1" ht="31.5">
      <c r="A243" s="61" t="s">
        <v>479</v>
      </c>
      <c r="B243" s="85" t="s">
        <v>480</v>
      </c>
      <c r="C243" s="63" t="s">
        <v>824</v>
      </c>
      <c r="D243" s="64"/>
      <c r="E243" s="3"/>
      <c r="F243" s="3"/>
      <c r="G243" s="3"/>
      <c r="H243" s="193"/>
      <c r="I243" s="49"/>
    </row>
    <row r="244" spans="1:9" s="54" customFormat="1">
      <c r="A244" s="61" t="s">
        <v>481</v>
      </c>
      <c r="B244" s="70" t="s">
        <v>482</v>
      </c>
      <c r="C244" s="63" t="s">
        <v>824</v>
      </c>
      <c r="D244" s="64"/>
      <c r="E244" s="3"/>
      <c r="F244" s="3"/>
      <c r="G244" s="3"/>
      <c r="H244" s="193"/>
      <c r="I244" s="49"/>
    </row>
    <row r="245" spans="1:9" s="54" customFormat="1">
      <c r="A245" s="61" t="s">
        <v>483</v>
      </c>
      <c r="B245" s="70" t="s">
        <v>484</v>
      </c>
      <c r="C245" s="63" t="s">
        <v>824</v>
      </c>
      <c r="D245" s="64"/>
      <c r="E245" s="3"/>
      <c r="F245" s="3"/>
      <c r="G245" s="3"/>
      <c r="H245" s="193"/>
      <c r="I245" s="49"/>
    </row>
    <row r="246" spans="1:9" s="54" customFormat="1" ht="31.5">
      <c r="A246" s="61" t="s">
        <v>485</v>
      </c>
      <c r="B246" s="85" t="s">
        <v>486</v>
      </c>
      <c r="C246" s="63" t="s">
        <v>824</v>
      </c>
      <c r="D246" s="64"/>
      <c r="E246" s="3"/>
      <c r="F246" s="3"/>
      <c r="G246" s="3"/>
      <c r="H246" s="193"/>
      <c r="I246" s="49"/>
    </row>
    <row r="247" spans="1:9" s="54" customFormat="1">
      <c r="A247" s="61" t="s">
        <v>487</v>
      </c>
      <c r="B247" s="70" t="s">
        <v>488</v>
      </c>
      <c r="C247" s="63" t="s">
        <v>824</v>
      </c>
      <c r="D247" s="64"/>
      <c r="E247" s="3"/>
      <c r="F247" s="3"/>
      <c r="G247" s="3"/>
      <c r="H247" s="193"/>
      <c r="I247" s="49"/>
    </row>
    <row r="248" spans="1:9" s="54" customFormat="1">
      <c r="A248" s="61" t="s">
        <v>489</v>
      </c>
      <c r="B248" s="70" t="s">
        <v>490</v>
      </c>
      <c r="C248" s="63" t="s">
        <v>824</v>
      </c>
      <c r="D248" s="64"/>
      <c r="E248" s="3"/>
      <c r="F248" s="3"/>
      <c r="G248" s="3"/>
      <c r="H248" s="193"/>
      <c r="I248" s="49"/>
    </row>
    <row r="249" spans="1:9" s="54" customFormat="1">
      <c r="A249" s="61" t="s">
        <v>491</v>
      </c>
      <c r="B249" s="85" t="s">
        <v>492</v>
      </c>
      <c r="C249" s="63" t="s">
        <v>824</v>
      </c>
      <c r="D249" s="64"/>
      <c r="E249" s="3"/>
      <c r="F249" s="3"/>
      <c r="G249" s="3"/>
      <c r="H249" s="193"/>
      <c r="I249" s="49"/>
    </row>
    <row r="250" spans="1:9" s="54" customFormat="1">
      <c r="A250" s="61" t="s">
        <v>493</v>
      </c>
      <c r="B250" s="85" t="s">
        <v>494</v>
      </c>
      <c r="C250" s="63" t="s">
        <v>824</v>
      </c>
      <c r="D250" s="64"/>
      <c r="E250" s="3"/>
      <c r="F250" s="3"/>
      <c r="G250" s="3"/>
      <c r="H250" s="193"/>
      <c r="I250" s="49"/>
    </row>
    <row r="251" spans="1:9" s="54" customFormat="1">
      <c r="A251" s="61" t="s">
        <v>495</v>
      </c>
      <c r="B251" s="85" t="s">
        <v>496</v>
      </c>
      <c r="C251" s="63" t="s">
        <v>824</v>
      </c>
      <c r="D251" s="64"/>
      <c r="E251" s="3"/>
      <c r="F251" s="3"/>
      <c r="G251" s="3"/>
      <c r="H251" s="193"/>
      <c r="I251" s="49"/>
    </row>
    <row r="252" spans="1:9" s="54" customFormat="1" ht="16.5" thickBot="1">
      <c r="A252" s="73" t="s">
        <v>497</v>
      </c>
      <c r="B252" s="88" t="s">
        <v>498</v>
      </c>
      <c r="C252" s="75" t="s">
        <v>824</v>
      </c>
      <c r="D252" s="76"/>
      <c r="E252" s="197"/>
      <c r="F252" s="197"/>
      <c r="G252" s="194"/>
      <c r="H252" s="195"/>
      <c r="I252" s="49"/>
    </row>
    <row r="253" spans="1:9" s="54" customFormat="1">
      <c r="A253" s="55" t="s">
        <v>499</v>
      </c>
      <c r="B253" s="56" t="s">
        <v>244</v>
      </c>
      <c r="C253" s="57" t="s">
        <v>342</v>
      </c>
      <c r="D253" s="58"/>
      <c r="E253" s="199"/>
      <c r="F253" s="199"/>
      <c r="G253" s="196"/>
      <c r="H253" s="192"/>
      <c r="I253" s="49"/>
    </row>
    <row r="254" spans="1:9" s="54" customFormat="1">
      <c r="A254" s="61" t="s">
        <v>500</v>
      </c>
      <c r="B254" s="70" t="s">
        <v>501</v>
      </c>
      <c r="C254" s="63" t="s">
        <v>824</v>
      </c>
      <c r="D254" s="64"/>
      <c r="E254" s="3"/>
      <c r="F254" s="3"/>
      <c r="G254" s="3"/>
      <c r="H254" s="193"/>
      <c r="I254" s="49"/>
    </row>
    <row r="255" spans="1:9" s="54" customFormat="1">
      <c r="A255" s="61" t="s">
        <v>502</v>
      </c>
      <c r="B255" s="69" t="s">
        <v>503</v>
      </c>
      <c r="C255" s="63" t="s">
        <v>824</v>
      </c>
      <c r="D255" s="64"/>
      <c r="E255" s="3"/>
      <c r="F255" s="3"/>
      <c r="G255" s="3"/>
      <c r="H255" s="193"/>
      <c r="I255" s="49"/>
    </row>
    <row r="256" spans="1:9" s="54" customFormat="1">
      <c r="A256" s="61" t="s">
        <v>504</v>
      </c>
      <c r="B256" s="71" t="s">
        <v>505</v>
      </c>
      <c r="C256" s="63" t="s">
        <v>824</v>
      </c>
      <c r="D256" s="64"/>
      <c r="E256" s="3"/>
      <c r="F256" s="3"/>
      <c r="G256" s="3"/>
      <c r="H256" s="193"/>
      <c r="I256" s="49"/>
    </row>
    <row r="257" spans="1:9" s="54" customFormat="1" ht="31.5">
      <c r="A257" s="61" t="s">
        <v>506</v>
      </c>
      <c r="B257" s="71" t="s">
        <v>507</v>
      </c>
      <c r="C257" s="63" t="s">
        <v>824</v>
      </c>
      <c r="D257" s="64"/>
      <c r="E257" s="3"/>
      <c r="F257" s="3"/>
      <c r="G257" s="3"/>
      <c r="H257" s="193"/>
      <c r="I257" s="49"/>
    </row>
    <row r="258" spans="1:9" s="54" customFormat="1">
      <c r="A258" s="61" t="s">
        <v>508</v>
      </c>
      <c r="B258" s="72" t="s">
        <v>505</v>
      </c>
      <c r="C258" s="63" t="s">
        <v>824</v>
      </c>
      <c r="D258" s="64"/>
      <c r="E258" s="3"/>
      <c r="F258" s="3"/>
      <c r="G258" s="3"/>
      <c r="H258" s="193"/>
      <c r="I258" s="49"/>
    </row>
    <row r="259" spans="1:9" s="54" customFormat="1" ht="31.5">
      <c r="A259" s="61" t="s">
        <v>509</v>
      </c>
      <c r="B259" s="71" t="s">
        <v>175</v>
      </c>
      <c r="C259" s="63" t="s">
        <v>824</v>
      </c>
      <c r="D259" s="64"/>
      <c r="E259" s="3"/>
      <c r="F259" s="3"/>
      <c r="G259" s="3"/>
      <c r="H259" s="193"/>
      <c r="I259" s="49"/>
    </row>
    <row r="260" spans="1:9" s="54" customFormat="1">
      <c r="A260" s="61" t="s">
        <v>510</v>
      </c>
      <c r="B260" s="72" t="s">
        <v>505</v>
      </c>
      <c r="C260" s="63" t="s">
        <v>824</v>
      </c>
      <c r="D260" s="64"/>
      <c r="E260" s="3"/>
      <c r="F260" s="3"/>
      <c r="G260" s="3"/>
      <c r="H260" s="193"/>
      <c r="I260" s="49"/>
    </row>
    <row r="261" spans="1:9" s="54" customFormat="1" ht="31.5">
      <c r="A261" s="61" t="s">
        <v>511</v>
      </c>
      <c r="B261" s="71" t="s">
        <v>176</v>
      </c>
      <c r="C261" s="63" t="s">
        <v>824</v>
      </c>
      <c r="D261" s="64"/>
      <c r="E261" s="3"/>
      <c r="F261" s="3"/>
      <c r="G261" s="3"/>
      <c r="H261" s="193"/>
      <c r="I261" s="49"/>
    </row>
    <row r="262" spans="1:9" s="54" customFormat="1">
      <c r="A262" s="61" t="s">
        <v>512</v>
      </c>
      <c r="B262" s="72" t="s">
        <v>505</v>
      </c>
      <c r="C262" s="63" t="s">
        <v>824</v>
      </c>
      <c r="D262" s="64"/>
      <c r="E262" s="3"/>
      <c r="F262" s="3"/>
      <c r="G262" s="3"/>
      <c r="H262" s="193"/>
      <c r="I262" s="49"/>
    </row>
    <row r="263" spans="1:9" s="54" customFormat="1">
      <c r="A263" s="61" t="s">
        <v>513</v>
      </c>
      <c r="B263" s="69" t="s">
        <v>514</v>
      </c>
      <c r="C263" s="63" t="s">
        <v>824</v>
      </c>
      <c r="D263" s="64"/>
      <c r="E263" s="3"/>
      <c r="F263" s="3"/>
      <c r="G263" s="3"/>
      <c r="H263" s="193"/>
      <c r="I263" s="49"/>
    </row>
    <row r="264" spans="1:9" s="54" customFormat="1">
      <c r="A264" s="61" t="s">
        <v>515</v>
      </c>
      <c r="B264" s="71" t="s">
        <v>505</v>
      </c>
      <c r="C264" s="63" t="s">
        <v>824</v>
      </c>
      <c r="D264" s="64"/>
      <c r="E264" s="3"/>
      <c r="F264" s="3"/>
      <c r="G264" s="3"/>
      <c r="H264" s="193"/>
      <c r="I264" s="49"/>
    </row>
    <row r="265" spans="1:9" s="54" customFormat="1">
      <c r="A265" s="61" t="s">
        <v>516</v>
      </c>
      <c r="B265" s="68" t="s">
        <v>90</v>
      </c>
      <c r="C265" s="63" t="s">
        <v>824</v>
      </c>
      <c r="D265" s="64"/>
      <c r="E265" s="3"/>
      <c r="F265" s="3"/>
      <c r="G265" s="3"/>
      <c r="H265" s="193"/>
      <c r="I265" s="49"/>
    </row>
    <row r="266" spans="1:9" s="54" customFormat="1">
      <c r="A266" s="61" t="s">
        <v>517</v>
      </c>
      <c r="B266" s="71" t="s">
        <v>505</v>
      </c>
      <c r="C266" s="63" t="s">
        <v>824</v>
      </c>
      <c r="D266" s="64"/>
      <c r="E266" s="3"/>
      <c r="F266" s="3"/>
      <c r="G266" s="3"/>
      <c r="H266" s="193"/>
      <c r="I266" s="49"/>
    </row>
    <row r="267" spans="1:9" s="54" customFormat="1">
      <c r="A267" s="61" t="s">
        <v>518</v>
      </c>
      <c r="B267" s="68" t="s">
        <v>519</v>
      </c>
      <c r="C267" s="63" t="s">
        <v>824</v>
      </c>
      <c r="D267" s="64"/>
      <c r="E267" s="3"/>
      <c r="F267" s="3"/>
      <c r="G267" s="3"/>
      <c r="H267" s="193"/>
      <c r="I267" s="49"/>
    </row>
    <row r="268" spans="1:9" s="54" customFormat="1">
      <c r="A268" s="61" t="s">
        <v>520</v>
      </c>
      <c r="B268" s="71" t="s">
        <v>505</v>
      </c>
      <c r="C268" s="63" t="s">
        <v>824</v>
      </c>
      <c r="D268" s="64"/>
      <c r="E268" s="3"/>
      <c r="F268" s="3"/>
      <c r="G268" s="3"/>
      <c r="H268" s="193"/>
      <c r="I268" s="49"/>
    </row>
    <row r="269" spans="1:9" s="54" customFormat="1">
      <c r="A269" s="61" t="s">
        <v>521</v>
      </c>
      <c r="B269" s="68" t="s">
        <v>522</v>
      </c>
      <c r="C269" s="63" t="s">
        <v>824</v>
      </c>
      <c r="D269" s="64"/>
      <c r="E269" s="3"/>
      <c r="F269" s="3"/>
      <c r="G269" s="3"/>
      <c r="H269" s="193"/>
      <c r="I269" s="49"/>
    </row>
    <row r="270" spans="1:9" s="54" customFormat="1">
      <c r="A270" s="61" t="s">
        <v>523</v>
      </c>
      <c r="B270" s="71" t="s">
        <v>505</v>
      </c>
      <c r="C270" s="63" t="s">
        <v>824</v>
      </c>
      <c r="D270" s="64"/>
      <c r="E270" s="3"/>
      <c r="F270" s="3"/>
      <c r="G270" s="3"/>
      <c r="H270" s="193"/>
      <c r="I270" s="49"/>
    </row>
    <row r="271" spans="1:9" s="54" customFormat="1">
      <c r="A271" s="61" t="s">
        <v>524</v>
      </c>
      <c r="B271" s="68" t="s">
        <v>92</v>
      </c>
      <c r="C271" s="63" t="s">
        <v>824</v>
      </c>
      <c r="D271" s="64"/>
      <c r="E271" s="3"/>
      <c r="F271" s="3"/>
      <c r="G271" s="3"/>
      <c r="H271" s="193"/>
      <c r="I271" s="49"/>
    </row>
    <row r="272" spans="1:9" s="54" customFormat="1">
      <c r="A272" s="61" t="s">
        <v>525</v>
      </c>
      <c r="B272" s="71" t="s">
        <v>505</v>
      </c>
      <c r="C272" s="63" t="s">
        <v>824</v>
      </c>
      <c r="D272" s="64"/>
      <c r="E272" s="3"/>
      <c r="F272" s="3"/>
      <c r="G272" s="3"/>
      <c r="H272" s="193"/>
      <c r="I272" s="49"/>
    </row>
    <row r="273" spans="1:9" s="54" customFormat="1">
      <c r="A273" s="61" t="s">
        <v>524</v>
      </c>
      <c r="B273" s="68" t="s">
        <v>526</v>
      </c>
      <c r="C273" s="63" t="s">
        <v>824</v>
      </c>
      <c r="D273" s="64"/>
      <c r="E273" s="3"/>
      <c r="F273" s="3"/>
      <c r="G273" s="3"/>
      <c r="H273" s="193"/>
      <c r="I273" s="49"/>
    </row>
    <row r="274" spans="1:9" s="54" customFormat="1">
      <c r="A274" s="61" t="s">
        <v>527</v>
      </c>
      <c r="B274" s="71" t="s">
        <v>505</v>
      </c>
      <c r="C274" s="63" t="s">
        <v>824</v>
      </c>
      <c r="D274" s="64"/>
      <c r="E274" s="3"/>
      <c r="F274" s="3"/>
      <c r="G274" s="3"/>
      <c r="H274" s="193"/>
      <c r="I274" s="49"/>
    </row>
    <row r="275" spans="1:9" s="54" customFormat="1" ht="31.5">
      <c r="A275" s="61" t="s">
        <v>528</v>
      </c>
      <c r="B275" s="69" t="s">
        <v>529</v>
      </c>
      <c r="C275" s="63" t="s">
        <v>824</v>
      </c>
      <c r="D275" s="64"/>
      <c r="E275" s="3"/>
      <c r="F275" s="3"/>
      <c r="G275" s="3"/>
      <c r="H275" s="193"/>
      <c r="I275" s="49"/>
    </row>
    <row r="276" spans="1:9" s="54" customFormat="1">
      <c r="A276" s="61" t="s">
        <v>530</v>
      </c>
      <c r="B276" s="71" t="s">
        <v>505</v>
      </c>
      <c r="C276" s="63" t="s">
        <v>824</v>
      </c>
      <c r="D276" s="64"/>
      <c r="E276" s="3"/>
      <c r="F276" s="3"/>
      <c r="G276" s="3"/>
      <c r="H276" s="193"/>
      <c r="I276" s="49"/>
    </row>
    <row r="277" spans="1:9" s="54" customFormat="1">
      <c r="A277" s="61" t="s">
        <v>531</v>
      </c>
      <c r="B277" s="71" t="s">
        <v>97</v>
      </c>
      <c r="C277" s="63" t="s">
        <v>824</v>
      </c>
      <c r="D277" s="64"/>
      <c r="E277" s="3"/>
      <c r="F277" s="3"/>
      <c r="G277" s="3"/>
      <c r="H277" s="193"/>
      <c r="I277" s="49"/>
    </row>
    <row r="278" spans="1:9" s="54" customFormat="1">
      <c r="A278" s="61" t="s">
        <v>532</v>
      </c>
      <c r="B278" s="72" t="s">
        <v>505</v>
      </c>
      <c r="C278" s="63" t="s">
        <v>824</v>
      </c>
      <c r="D278" s="64"/>
      <c r="E278" s="3"/>
      <c r="F278" s="3"/>
      <c r="G278" s="3"/>
      <c r="H278" s="193"/>
      <c r="I278" s="49"/>
    </row>
    <row r="279" spans="1:9" s="54" customFormat="1">
      <c r="A279" s="61" t="s">
        <v>533</v>
      </c>
      <c r="B279" s="71" t="s">
        <v>98</v>
      </c>
      <c r="C279" s="63" t="s">
        <v>824</v>
      </c>
      <c r="D279" s="64"/>
      <c r="E279" s="3"/>
      <c r="F279" s="3"/>
      <c r="G279" s="3"/>
      <c r="H279" s="193"/>
      <c r="I279" s="49"/>
    </row>
    <row r="280" spans="1:9" s="54" customFormat="1">
      <c r="A280" s="61" t="s">
        <v>534</v>
      </c>
      <c r="B280" s="72" t="s">
        <v>505</v>
      </c>
      <c r="C280" s="63" t="s">
        <v>824</v>
      </c>
      <c r="D280" s="64"/>
      <c r="E280" s="3"/>
      <c r="F280" s="3"/>
      <c r="G280" s="3"/>
      <c r="H280" s="193"/>
      <c r="I280" s="49"/>
    </row>
    <row r="281" spans="1:9" s="54" customFormat="1">
      <c r="A281" s="61" t="s">
        <v>535</v>
      </c>
      <c r="B281" s="69" t="s">
        <v>536</v>
      </c>
      <c r="C281" s="63" t="s">
        <v>824</v>
      </c>
      <c r="D281" s="64"/>
      <c r="E281" s="3"/>
      <c r="F281" s="3"/>
      <c r="G281" s="3"/>
      <c r="H281" s="193"/>
      <c r="I281" s="49"/>
    </row>
    <row r="282" spans="1:9" s="54" customFormat="1">
      <c r="A282" s="61" t="s">
        <v>537</v>
      </c>
      <c r="B282" s="71" t="s">
        <v>505</v>
      </c>
      <c r="C282" s="63" t="s">
        <v>824</v>
      </c>
      <c r="D282" s="64"/>
      <c r="E282" s="3"/>
      <c r="F282" s="3"/>
      <c r="G282" s="3"/>
      <c r="H282" s="193"/>
      <c r="I282" s="49"/>
    </row>
    <row r="283" spans="1:9" s="54" customFormat="1">
      <c r="A283" s="61" t="s">
        <v>538</v>
      </c>
      <c r="B283" s="70" t="s">
        <v>539</v>
      </c>
      <c r="C283" s="63" t="s">
        <v>824</v>
      </c>
      <c r="D283" s="64"/>
      <c r="E283" s="3"/>
      <c r="F283" s="3"/>
      <c r="G283" s="3"/>
      <c r="H283" s="193"/>
      <c r="I283" s="49"/>
    </row>
    <row r="284" spans="1:9" s="54" customFormat="1">
      <c r="A284" s="61" t="s">
        <v>540</v>
      </c>
      <c r="B284" s="69" t="s">
        <v>541</v>
      </c>
      <c r="C284" s="63" t="s">
        <v>824</v>
      </c>
      <c r="D284" s="64"/>
      <c r="E284" s="3"/>
      <c r="F284" s="3"/>
      <c r="G284" s="3"/>
      <c r="H284" s="193"/>
      <c r="I284" s="49"/>
    </row>
    <row r="285" spans="1:9" s="54" customFormat="1">
      <c r="A285" s="61" t="s">
        <v>542</v>
      </c>
      <c r="B285" s="71" t="s">
        <v>505</v>
      </c>
      <c r="C285" s="63" t="s">
        <v>824</v>
      </c>
      <c r="D285" s="64"/>
      <c r="E285" s="3"/>
      <c r="F285" s="3"/>
      <c r="G285" s="3"/>
      <c r="H285" s="193"/>
      <c r="I285" s="49"/>
    </row>
    <row r="286" spans="1:9" s="54" customFormat="1">
      <c r="A286" s="61" t="s">
        <v>543</v>
      </c>
      <c r="B286" s="69" t="s">
        <v>544</v>
      </c>
      <c r="C286" s="63" t="s">
        <v>824</v>
      </c>
      <c r="D286" s="64"/>
      <c r="E286" s="3"/>
      <c r="F286" s="3"/>
      <c r="G286" s="3"/>
      <c r="H286" s="193"/>
      <c r="I286" s="49"/>
    </row>
    <row r="287" spans="1:9" s="54" customFormat="1">
      <c r="A287" s="61" t="s">
        <v>545</v>
      </c>
      <c r="B287" s="71" t="s">
        <v>377</v>
      </c>
      <c r="C287" s="63" t="s">
        <v>824</v>
      </c>
      <c r="D287" s="64"/>
      <c r="E287" s="3"/>
      <c r="F287" s="3"/>
      <c r="G287" s="3"/>
      <c r="H287" s="193"/>
      <c r="I287" s="49"/>
    </row>
    <row r="288" spans="1:9" s="54" customFormat="1">
      <c r="A288" s="61" t="s">
        <v>546</v>
      </c>
      <c r="B288" s="72" t="s">
        <v>505</v>
      </c>
      <c r="C288" s="63" t="s">
        <v>824</v>
      </c>
      <c r="D288" s="64"/>
      <c r="E288" s="3"/>
      <c r="F288" s="3"/>
      <c r="G288" s="3"/>
      <c r="H288" s="193"/>
      <c r="I288" s="49"/>
    </row>
    <row r="289" spans="1:9" s="54" customFormat="1">
      <c r="A289" s="61" t="s">
        <v>547</v>
      </c>
      <c r="B289" s="71" t="s">
        <v>548</v>
      </c>
      <c r="C289" s="63" t="s">
        <v>824</v>
      </c>
      <c r="D289" s="64"/>
      <c r="E289" s="3"/>
      <c r="F289" s="3"/>
      <c r="G289" s="3"/>
      <c r="H289" s="193"/>
      <c r="I289" s="49"/>
    </row>
    <row r="290" spans="1:9" s="54" customFormat="1">
      <c r="A290" s="61" t="s">
        <v>549</v>
      </c>
      <c r="B290" s="72" t="s">
        <v>505</v>
      </c>
      <c r="C290" s="63" t="s">
        <v>824</v>
      </c>
      <c r="D290" s="64"/>
      <c r="E290" s="3"/>
      <c r="F290" s="3"/>
      <c r="G290" s="3"/>
      <c r="H290" s="193"/>
      <c r="I290" s="49"/>
    </row>
    <row r="291" spans="1:9" s="54" customFormat="1" ht="31.5">
      <c r="A291" s="61" t="s">
        <v>550</v>
      </c>
      <c r="B291" s="69" t="s">
        <v>551</v>
      </c>
      <c r="C291" s="63" t="s">
        <v>824</v>
      </c>
      <c r="D291" s="64"/>
      <c r="E291" s="3"/>
      <c r="F291" s="3"/>
      <c r="G291" s="3"/>
      <c r="H291" s="193"/>
      <c r="I291" s="49"/>
    </row>
    <row r="292" spans="1:9" s="54" customFormat="1">
      <c r="A292" s="61" t="s">
        <v>552</v>
      </c>
      <c r="B292" s="71" t="s">
        <v>505</v>
      </c>
      <c r="C292" s="63" t="s">
        <v>824</v>
      </c>
      <c r="D292" s="64"/>
      <c r="E292" s="3"/>
      <c r="F292" s="3"/>
      <c r="G292" s="3"/>
      <c r="H292" s="193"/>
      <c r="I292" s="49"/>
    </row>
    <row r="293" spans="1:9" s="54" customFormat="1">
      <c r="A293" s="61" t="s">
        <v>553</v>
      </c>
      <c r="B293" s="69" t="s">
        <v>554</v>
      </c>
      <c r="C293" s="63" t="s">
        <v>824</v>
      </c>
      <c r="D293" s="64"/>
      <c r="E293" s="3"/>
      <c r="F293" s="3"/>
      <c r="G293" s="3"/>
      <c r="H293" s="193"/>
      <c r="I293" s="49"/>
    </row>
    <row r="294" spans="1:9" s="54" customFormat="1">
      <c r="A294" s="61" t="s">
        <v>555</v>
      </c>
      <c r="B294" s="71" t="s">
        <v>505</v>
      </c>
      <c r="C294" s="63" t="s">
        <v>824</v>
      </c>
      <c r="D294" s="64"/>
      <c r="E294" s="3"/>
      <c r="F294" s="3"/>
      <c r="G294" s="3"/>
      <c r="H294" s="193"/>
      <c r="I294" s="49"/>
    </row>
    <row r="295" spans="1:9" s="54" customFormat="1">
      <c r="A295" s="61" t="s">
        <v>556</v>
      </c>
      <c r="B295" s="69" t="s">
        <v>557</v>
      </c>
      <c r="C295" s="63" t="s">
        <v>824</v>
      </c>
      <c r="D295" s="64"/>
      <c r="E295" s="3"/>
      <c r="F295" s="3"/>
      <c r="G295" s="3"/>
      <c r="H295" s="193"/>
      <c r="I295" s="49"/>
    </row>
    <row r="296" spans="1:9" s="54" customFormat="1">
      <c r="A296" s="61" t="s">
        <v>558</v>
      </c>
      <c r="B296" s="71" t="s">
        <v>505</v>
      </c>
      <c r="C296" s="63" t="s">
        <v>824</v>
      </c>
      <c r="D296" s="64"/>
      <c r="E296" s="3"/>
      <c r="F296" s="3"/>
      <c r="G296" s="3"/>
      <c r="H296" s="193"/>
      <c r="I296" s="49"/>
    </row>
    <row r="297" spans="1:9" s="54" customFormat="1">
      <c r="A297" s="61" t="s">
        <v>559</v>
      </c>
      <c r="B297" s="69" t="s">
        <v>560</v>
      </c>
      <c r="C297" s="63" t="s">
        <v>824</v>
      </c>
      <c r="D297" s="64"/>
      <c r="E297" s="3"/>
      <c r="F297" s="3"/>
      <c r="G297" s="3"/>
      <c r="H297" s="193"/>
      <c r="I297" s="49"/>
    </row>
    <row r="298" spans="1:9" s="54" customFormat="1">
      <c r="A298" s="61" t="s">
        <v>561</v>
      </c>
      <c r="B298" s="71" t="s">
        <v>505</v>
      </c>
      <c r="C298" s="63" t="s">
        <v>824</v>
      </c>
      <c r="D298" s="64"/>
      <c r="E298" s="3"/>
      <c r="F298" s="3"/>
      <c r="G298" s="3"/>
      <c r="H298" s="193"/>
      <c r="I298" s="49"/>
    </row>
    <row r="299" spans="1:9" s="54" customFormat="1">
      <c r="A299" s="61" t="s">
        <v>562</v>
      </c>
      <c r="B299" s="69" t="s">
        <v>563</v>
      </c>
      <c r="C299" s="63" t="s">
        <v>824</v>
      </c>
      <c r="D299" s="64"/>
      <c r="E299" s="3"/>
      <c r="F299" s="3"/>
      <c r="G299" s="3"/>
      <c r="H299" s="193"/>
      <c r="I299" s="49"/>
    </row>
    <row r="300" spans="1:9" s="54" customFormat="1">
      <c r="A300" s="61" t="s">
        <v>564</v>
      </c>
      <c r="B300" s="71" t="s">
        <v>505</v>
      </c>
      <c r="C300" s="63" t="s">
        <v>824</v>
      </c>
      <c r="D300" s="64"/>
      <c r="E300" s="3"/>
      <c r="F300" s="3"/>
      <c r="G300" s="3"/>
      <c r="H300" s="193"/>
      <c r="I300" s="49"/>
    </row>
    <row r="301" spans="1:9" s="54" customFormat="1" ht="31.5">
      <c r="A301" s="61" t="s">
        <v>565</v>
      </c>
      <c r="B301" s="69" t="s">
        <v>566</v>
      </c>
      <c r="C301" s="63" t="s">
        <v>824</v>
      </c>
      <c r="D301" s="64"/>
      <c r="E301" s="3"/>
      <c r="F301" s="3"/>
      <c r="G301" s="3"/>
      <c r="H301" s="193"/>
      <c r="I301" s="49"/>
    </row>
    <row r="302" spans="1:9" s="54" customFormat="1">
      <c r="A302" s="61" t="s">
        <v>567</v>
      </c>
      <c r="B302" s="71" t="s">
        <v>505</v>
      </c>
      <c r="C302" s="63" t="s">
        <v>824</v>
      </c>
      <c r="D302" s="64"/>
      <c r="E302" s="3"/>
      <c r="F302" s="3"/>
      <c r="G302" s="3"/>
      <c r="H302" s="193"/>
      <c r="I302" s="49"/>
    </row>
    <row r="303" spans="1:9" s="54" customFormat="1">
      <c r="A303" s="61" t="s">
        <v>568</v>
      </c>
      <c r="B303" s="69" t="s">
        <v>569</v>
      </c>
      <c r="C303" s="63" t="s">
        <v>824</v>
      </c>
      <c r="D303" s="64"/>
      <c r="E303" s="3"/>
      <c r="F303" s="3"/>
      <c r="G303" s="3"/>
      <c r="H303" s="193"/>
      <c r="I303" s="49"/>
    </row>
    <row r="304" spans="1:9" s="54" customFormat="1">
      <c r="A304" s="61" t="s">
        <v>570</v>
      </c>
      <c r="B304" s="71" t="s">
        <v>505</v>
      </c>
      <c r="C304" s="63" t="s">
        <v>824</v>
      </c>
      <c r="D304" s="64"/>
      <c r="E304" s="3"/>
      <c r="F304" s="3"/>
      <c r="G304" s="3"/>
      <c r="H304" s="193"/>
      <c r="I304" s="49"/>
    </row>
    <row r="305" spans="1:9" s="54" customFormat="1" ht="31.5">
      <c r="A305" s="61" t="s">
        <v>571</v>
      </c>
      <c r="B305" s="70" t="s">
        <v>572</v>
      </c>
      <c r="C305" s="63" t="s">
        <v>8</v>
      </c>
      <c r="D305" s="64"/>
      <c r="E305" s="3"/>
      <c r="F305" s="3"/>
      <c r="G305" s="3"/>
      <c r="H305" s="193"/>
      <c r="I305" s="49"/>
    </row>
    <row r="306" spans="1:9" s="54" customFormat="1">
      <c r="A306" s="61" t="s">
        <v>573</v>
      </c>
      <c r="B306" s="69" t="s">
        <v>574</v>
      </c>
      <c r="C306" s="63" t="s">
        <v>8</v>
      </c>
      <c r="D306" s="64"/>
      <c r="E306" s="3"/>
      <c r="F306" s="3"/>
      <c r="G306" s="3"/>
      <c r="H306" s="193"/>
      <c r="I306" s="49"/>
    </row>
    <row r="307" spans="1:9" s="54" customFormat="1" ht="31.5">
      <c r="A307" s="61" t="s">
        <v>575</v>
      </c>
      <c r="B307" s="69" t="s">
        <v>576</v>
      </c>
      <c r="C307" s="63" t="s">
        <v>8</v>
      </c>
      <c r="D307" s="64"/>
      <c r="E307" s="3"/>
      <c r="F307" s="3"/>
      <c r="G307" s="3"/>
      <c r="H307" s="193"/>
      <c r="I307" s="49"/>
    </row>
    <row r="308" spans="1:9" s="54" customFormat="1" ht="31.5">
      <c r="A308" s="61" t="s">
        <v>577</v>
      </c>
      <c r="B308" s="69" t="s">
        <v>578</v>
      </c>
      <c r="C308" s="63" t="s">
        <v>8</v>
      </c>
      <c r="D308" s="64"/>
      <c r="E308" s="3"/>
      <c r="F308" s="3"/>
      <c r="G308" s="3"/>
      <c r="H308" s="193"/>
      <c r="I308" s="49"/>
    </row>
    <row r="309" spans="1:9" s="54" customFormat="1" ht="31.5">
      <c r="A309" s="61" t="s">
        <v>579</v>
      </c>
      <c r="B309" s="69" t="s">
        <v>580</v>
      </c>
      <c r="C309" s="63" t="s">
        <v>8</v>
      </c>
      <c r="D309" s="64"/>
      <c r="E309" s="3"/>
      <c r="F309" s="3"/>
      <c r="G309" s="3"/>
      <c r="H309" s="193"/>
      <c r="I309" s="49"/>
    </row>
    <row r="310" spans="1:9" s="54" customFormat="1">
      <c r="A310" s="61" t="s">
        <v>581</v>
      </c>
      <c r="B310" s="68" t="s">
        <v>582</v>
      </c>
      <c r="C310" s="63" t="s">
        <v>8</v>
      </c>
      <c r="D310" s="64"/>
      <c r="E310" s="3"/>
      <c r="F310" s="3"/>
      <c r="G310" s="3"/>
      <c r="H310" s="193"/>
      <c r="I310" s="49"/>
    </row>
    <row r="311" spans="1:9" s="54" customFormat="1">
      <c r="A311" s="61" t="s">
        <v>583</v>
      </c>
      <c r="B311" s="68" t="s">
        <v>584</v>
      </c>
      <c r="C311" s="63" t="s">
        <v>8</v>
      </c>
      <c r="D311" s="64"/>
      <c r="E311" s="3"/>
      <c r="F311" s="3"/>
      <c r="G311" s="3"/>
      <c r="H311" s="193"/>
      <c r="I311" s="49"/>
    </row>
    <row r="312" spans="1:9" s="54" customFormat="1">
      <c r="A312" s="61" t="s">
        <v>585</v>
      </c>
      <c r="B312" s="68" t="s">
        <v>586</v>
      </c>
      <c r="C312" s="63" t="s">
        <v>8</v>
      </c>
      <c r="D312" s="64"/>
      <c r="E312" s="3"/>
      <c r="F312" s="3"/>
      <c r="G312" s="3"/>
      <c r="H312" s="193"/>
      <c r="I312" s="49"/>
    </row>
    <row r="313" spans="1:9" s="54" customFormat="1">
      <c r="A313" s="61" t="s">
        <v>587</v>
      </c>
      <c r="B313" s="68" t="s">
        <v>588</v>
      </c>
      <c r="C313" s="63" t="s">
        <v>8</v>
      </c>
      <c r="D313" s="64"/>
      <c r="E313" s="3"/>
      <c r="F313" s="3"/>
      <c r="G313" s="3"/>
      <c r="H313" s="193"/>
      <c r="I313" s="49"/>
    </row>
    <row r="314" spans="1:9" s="54" customFormat="1">
      <c r="A314" s="61" t="s">
        <v>589</v>
      </c>
      <c r="B314" s="68" t="s">
        <v>590</v>
      </c>
      <c r="C314" s="63" t="s">
        <v>8</v>
      </c>
      <c r="D314" s="76"/>
      <c r="E314" s="3"/>
      <c r="F314" s="194"/>
      <c r="G314" s="194"/>
      <c r="H314" s="195"/>
      <c r="I314" s="49"/>
    </row>
    <row r="315" spans="1:9" s="54" customFormat="1" ht="31.5">
      <c r="A315" s="61" t="s">
        <v>591</v>
      </c>
      <c r="B315" s="69" t="s">
        <v>592</v>
      </c>
      <c r="C315" s="63" t="s">
        <v>8</v>
      </c>
      <c r="D315" s="76"/>
      <c r="E315" s="3"/>
      <c r="F315" s="194"/>
      <c r="G315" s="194"/>
      <c r="H315" s="195"/>
      <c r="I315" s="49"/>
    </row>
    <row r="316" spans="1:9" s="54" customFormat="1">
      <c r="A316" s="61" t="s">
        <v>593</v>
      </c>
      <c r="B316" s="89" t="s">
        <v>97</v>
      </c>
      <c r="C316" s="63" t="s">
        <v>8</v>
      </c>
      <c r="D316" s="64"/>
      <c r="E316" s="3"/>
      <c r="F316" s="3"/>
      <c r="G316" s="3"/>
      <c r="H316" s="193"/>
      <c r="I316" s="49"/>
    </row>
    <row r="317" spans="1:9" s="54" customFormat="1" ht="16.5" thickBot="1">
      <c r="A317" s="78" t="s">
        <v>594</v>
      </c>
      <c r="B317" s="90" t="s">
        <v>98</v>
      </c>
      <c r="C317" s="80" t="s">
        <v>8</v>
      </c>
      <c r="D317" s="81"/>
      <c r="E317" s="197"/>
      <c r="F317" s="197"/>
      <c r="G317" s="197"/>
      <c r="H317" s="198"/>
      <c r="I317" s="49"/>
    </row>
    <row r="318" spans="1:9" s="54" customFormat="1" ht="19.5" thickBot="1">
      <c r="A318" s="372" t="s">
        <v>595</v>
      </c>
      <c r="B318" s="373"/>
      <c r="C318" s="373"/>
      <c r="D318" s="373"/>
      <c r="E318" s="373"/>
      <c r="F318" s="373"/>
      <c r="G318" s="373"/>
      <c r="H318" s="374"/>
      <c r="I318" s="49"/>
    </row>
    <row r="319" spans="1:9">
      <c r="A319" s="82" t="s">
        <v>596</v>
      </c>
      <c r="B319" s="87" t="s">
        <v>597</v>
      </c>
      <c r="C319" s="83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>
      <c r="A320" s="61" t="s">
        <v>599</v>
      </c>
      <c r="B320" s="70" t="s">
        <v>600</v>
      </c>
      <c r="C320" s="63" t="s">
        <v>1</v>
      </c>
      <c r="D320" s="64"/>
      <c r="E320" s="3"/>
      <c r="F320" s="3"/>
      <c r="G320" s="3"/>
      <c r="H320" s="193"/>
    </row>
    <row r="321" spans="1:8">
      <c r="A321" s="61" t="s">
        <v>601</v>
      </c>
      <c r="B321" s="70" t="s">
        <v>602</v>
      </c>
      <c r="C321" s="63" t="s">
        <v>603</v>
      </c>
      <c r="D321" s="64"/>
      <c r="E321" s="3"/>
      <c r="F321" s="3"/>
      <c r="G321" s="3"/>
      <c r="H321" s="193"/>
    </row>
    <row r="322" spans="1:8">
      <c r="A322" s="61" t="s">
        <v>604</v>
      </c>
      <c r="B322" s="70" t="s">
        <v>605</v>
      </c>
      <c r="C322" s="63" t="s">
        <v>1</v>
      </c>
      <c r="D322" s="64"/>
      <c r="E322" s="3"/>
      <c r="F322" s="3"/>
      <c r="G322" s="3"/>
      <c r="H322" s="193"/>
    </row>
    <row r="323" spans="1:8">
      <c r="A323" s="61" t="s">
        <v>606</v>
      </c>
      <c r="B323" s="70" t="s">
        <v>607</v>
      </c>
      <c r="C323" s="63" t="s">
        <v>603</v>
      </c>
      <c r="D323" s="64"/>
      <c r="E323" s="3"/>
      <c r="F323" s="3"/>
      <c r="G323" s="3"/>
      <c r="H323" s="193"/>
    </row>
    <row r="324" spans="1:8">
      <c r="A324" s="61" t="s">
        <v>608</v>
      </c>
      <c r="B324" s="70" t="s">
        <v>609</v>
      </c>
      <c r="C324" s="63" t="s">
        <v>610</v>
      </c>
      <c r="D324" s="64"/>
      <c r="E324" s="3"/>
      <c r="F324" s="3"/>
      <c r="G324" s="3"/>
      <c r="H324" s="193"/>
    </row>
    <row r="325" spans="1:8">
      <c r="A325" s="61" t="s">
        <v>611</v>
      </c>
      <c r="B325" s="70" t="s">
        <v>612</v>
      </c>
      <c r="C325" s="63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>
      <c r="A326" s="61" t="s">
        <v>613</v>
      </c>
      <c r="B326" s="69" t="s">
        <v>614</v>
      </c>
      <c r="C326" s="63" t="s">
        <v>610</v>
      </c>
      <c r="D326" s="64"/>
      <c r="E326" s="3"/>
      <c r="F326" s="3"/>
      <c r="G326" s="3"/>
      <c r="H326" s="193"/>
    </row>
    <row r="327" spans="1:8">
      <c r="A327" s="61" t="s">
        <v>615</v>
      </c>
      <c r="B327" s="69" t="s">
        <v>616</v>
      </c>
      <c r="C327" s="63" t="s">
        <v>617</v>
      </c>
      <c r="D327" s="64"/>
      <c r="E327" s="3"/>
      <c r="F327" s="3"/>
      <c r="G327" s="3"/>
      <c r="H327" s="193"/>
    </row>
    <row r="328" spans="1:8">
      <c r="A328" s="61" t="s">
        <v>618</v>
      </c>
      <c r="B328" s="70" t="s">
        <v>619</v>
      </c>
      <c r="C328" s="63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>
      <c r="A329" s="61" t="s">
        <v>620</v>
      </c>
      <c r="B329" s="69" t="s">
        <v>614</v>
      </c>
      <c r="C329" s="63" t="s">
        <v>610</v>
      </c>
      <c r="D329" s="64"/>
      <c r="E329" s="3"/>
      <c r="F329" s="3"/>
      <c r="G329" s="3"/>
      <c r="H329" s="193"/>
    </row>
    <row r="330" spans="1:8">
      <c r="A330" s="61" t="s">
        <v>621</v>
      </c>
      <c r="B330" s="69" t="s">
        <v>622</v>
      </c>
      <c r="C330" s="63" t="s">
        <v>1</v>
      </c>
      <c r="D330" s="64"/>
      <c r="E330" s="3"/>
      <c r="F330" s="3"/>
      <c r="G330" s="3"/>
      <c r="H330" s="193"/>
    </row>
    <row r="331" spans="1:8">
      <c r="A331" s="61" t="s">
        <v>623</v>
      </c>
      <c r="B331" s="69" t="s">
        <v>616</v>
      </c>
      <c r="C331" s="63" t="s">
        <v>617</v>
      </c>
      <c r="D331" s="64"/>
      <c r="E331" s="3"/>
      <c r="F331" s="3"/>
      <c r="G331" s="3"/>
      <c r="H331" s="193"/>
    </row>
    <row r="332" spans="1:8">
      <c r="A332" s="61" t="s">
        <v>624</v>
      </c>
      <c r="B332" s="70" t="s">
        <v>625</v>
      </c>
      <c r="C332" s="63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>
      <c r="A333" s="61" t="s">
        <v>626</v>
      </c>
      <c r="B333" s="69" t="s">
        <v>614</v>
      </c>
      <c r="C333" s="63" t="s">
        <v>610</v>
      </c>
      <c r="D333" s="64"/>
      <c r="E333" s="3"/>
      <c r="F333" s="3"/>
      <c r="G333" s="3"/>
      <c r="H333" s="193"/>
    </row>
    <row r="334" spans="1:8">
      <c r="A334" s="61" t="s">
        <v>627</v>
      </c>
      <c r="B334" s="69" t="s">
        <v>616</v>
      </c>
      <c r="C334" s="63" t="s">
        <v>617</v>
      </c>
      <c r="D334" s="64"/>
      <c r="E334" s="3"/>
      <c r="F334" s="3"/>
      <c r="G334" s="3"/>
      <c r="H334" s="193"/>
    </row>
    <row r="335" spans="1:8">
      <c r="A335" s="61" t="s">
        <v>628</v>
      </c>
      <c r="B335" s="70" t="s">
        <v>629</v>
      </c>
      <c r="C335" s="63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>
      <c r="A336" s="61" t="s">
        <v>630</v>
      </c>
      <c r="B336" s="69" t="s">
        <v>614</v>
      </c>
      <c r="C336" s="63" t="s">
        <v>610</v>
      </c>
      <c r="D336" s="64"/>
      <c r="E336" s="3"/>
      <c r="F336" s="3"/>
      <c r="G336" s="3"/>
      <c r="H336" s="193"/>
    </row>
    <row r="337" spans="1:8">
      <c r="A337" s="61" t="s">
        <v>631</v>
      </c>
      <c r="B337" s="69" t="s">
        <v>622</v>
      </c>
      <c r="C337" s="63" t="s">
        <v>1</v>
      </c>
      <c r="D337" s="64"/>
      <c r="E337" s="3"/>
      <c r="F337" s="3"/>
      <c r="G337" s="3"/>
      <c r="H337" s="193"/>
    </row>
    <row r="338" spans="1:8">
      <c r="A338" s="61" t="s">
        <v>632</v>
      </c>
      <c r="B338" s="69" t="s">
        <v>616</v>
      </c>
      <c r="C338" s="63" t="s">
        <v>617</v>
      </c>
      <c r="D338" s="64"/>
      <c r="E338" s="3"/>
      <c r="F338" s="3"/>
      <c r="G338" s="3"/>
      <c r="H338" s="193"/>
    </row>
    <row r="339" spans="1:8">
      <c r="A339" s="82" t="s">
        <v>633</v>
      </c>
      <c r="B339" s="87" t="s">
        <v>634</v>
      </c>
      <c r="C339" s="83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>
      <c r="A340" s="61" t="s">
        <v>635</v>
      </c>
      <c r="B340" s="70" t="s">
        <v>636</v>
      </c>
      <c r="C340" s="63" t="s">
        <v>610</v>
      </c>
      <c r="D340" s="64"/>
      <c r="E340" s="3"/>
      <c r="F340" s="3"/>
      <c r="G340" s="3"/>
      <c r="H340" s="193"/>
    </row>
    <row r="341" spans="1:8" ht="31.5">
      <c r="A341" s="61" t="s">
        <v>637</v>
      </c>
      <c r="B341" s="69" t="s">
        <v>638</v>
      </c>
      <c r="C341" s="63" t="s">
        <v>610</v>
      </c>
      <c r="D341" s="64"/>
      <c r="E341" s="3"/>
      <c r="F341" s="3"/>
      <c r="G341" s="3"/>
      <c r="H341" s="193"/>
    </row>
    <row r="342" spans="1:8">
      <c r="A342" s="61" t="s">
        <v>639</v>
      </c>
      <c r="B342" s="89" t="s">
        <v>640</v>
      </c>
      <c r="C342" s="63" t="s">
        <v>610</v>
      </c>
      <c r="D342" s="64"/>
      <c r="E342" s="3"/>
      <c r="F342" s="3"/>
      <c r="G342" s="3"/>
      <c r="H342" s="193"/>
    </row>
    <row r="343" spans="1:8">
      <c r="A343" s="61" t="s">
        <v>641</v>
      </c>
      <c r="B343" s="89" t="s">
        <v>642</v>
      </c>
      <c r="C343" s="63" t="s">
        <v>610</v>
      </c>
      <c r="D343" s="64"/>
      <c r="E343" s="3"/>
      <c r="F343" s="3"/>
      <c r="G343" s="3"/>
      <c r="H343" s="193"/>
    </row>
    <row r="344" spans="1:8">
      <c r="A344" s="61" t="s">
        <v>643</v>
      </c>
      <c r="B344" s="70" t="s">
        <v>644</v>
      </c>
      <c r="C344" s="63" t="s">
        <v>610</v>
      </c>
      <c r="D344" s="64"/>
      <c r="E344" s="3"/>
      <c r="F344" s="3"/>
      <c r="G344" s="3"/>
      <c r="H344" s="193"/>
    </row>
    <row r="345" spans="1:8">
      <c r="A345" s="61" t="s">
        <v>645</v>
      </c>
      <c r="B345" s="70" t="s">
        <v>646</v>
      </c>
      <c r="C345" s="63" t="s">
        <v>1</v>
      </c>
      <c r="D345" s="64"/>
      <c r="E345" s="3"/>
      <c r="F345" s="3"/>
      <c r="G345" s="3"/>
      <c r="H345" s="193"/>
    </row>
    <row r="346" spans="1:8" ht="31.5">
      <c r="A346" s="61" t="s">
        <v>647</v>
      </c>
      <c r="B346" s="69" t="s">
        <v>648</v>
      </c>
      <c r="C346" s="63" t="s">
        <v>1</v>
      </c>
      <c r="D346" s="64"/>
      <c r="E346" s="3"/>
      <c r="F346" s="3"/>
      <c r="G346" s="3"/>
      <c r="H346" s="193"/>
    </row>
    <row r="347" spans="1:8">
      <c r="A347" s="61" t="s">
        <v>649</v>
      </c>
      <c r="B347" s="89" t="s">
        <v>640</v>
      </c>
      <c r="C347" s="63" t="s">
        <v>1</v>
      </c>
      <c r="D347" s="64"/>
      <c r="E347" s="3"/>
      <c r="F347" s="3"/>
      <c r="G347" s="3"/>
      <c r="H347" s="193"/>
    </row>
    <row r="348" spans="1:8">
      <c r="A348" s="61" t="s">
        <v>650</v>
      </c>
      <c r="B348" s="89" t="s">
        <v>642</v>
      </c>
      <c r="C348" s="63" t="s">
        <v>1</v>
      </c>
      <c r="D348" s="64"/>
      <c r="E348" s="3"/>
      <c r="F348" s="3"/>
      <c r="G348" s="3"/>
      <c r="H348" s="193"/>
    </row>
    <row r="349" spans="1:8">
      <c r="A349" s="61" t="s">
        <v>651</v>
      </c>
      <c r="B349" s="70" t="s">
        <v>652</v>
      </c>
      <c r="C349" s="63" t="s">
        <v>653</v>
      </c>
      <c r="D349" s="64"/>
      <c r="E349" s="3"/>
      <c r="F349" s="3"/>
      <c r="G349" s="3"/>
      <c r="H349" s="193"/>
    </row>
    <row r="350" spans="1:8" ht="31.5">
      <c r="A350" s="61" t="s">
        <v>654</v>
      </c>
      <c r="B350" s="70" t="s">
        <v>655</v>
      </c>
      <c r="C350" s="63" t="s">
        <v>824</v>
      </c>
      <c r="D350" s="64"/>
      <c r="E350" s="3"/>
      <c r="F350" s="3"/>
      <c r="G350" s="3"/>
      <c r="H350" s="193"/>
    </row>
    <row r="351" spans="1:8">
      <c r="A351" s="61" t="s">
        <v>656</v>
      </c>
      <c r="B351" s="85" t="s">
        <v>657</v>
      </c>
      <c r="C351" s="63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>
      <c r="A352" s="61" t="s">
        <v>658</v>
      </c>
      <c r="B352" s="70" t="s">
        <v>659</v>
      </c>
      <c r="C352" s="63" t="s">
        <v>610</v>
      </c>
      <c r="D352" s="64"/>
      <c r="E352" s="3"/>
      <c r="F352" s="3"/>
      <c r="G352" s="3"/>
      <c r="H352" s="193"/>
    </row>
    <row r="353" spans="1:8">
      <c r="A353" s="61" t="s">
        <v>660</v>
      </c>
      <c r="B353" s="70" t="s">
        <v>661</v>
      </c>
      <c r="C353" s="63" t="s">
        <v>603</v>
      </c>
      <c r="D353" s="64"/>
      <c r="E353" s="3"/>
      <c r="F353" s="3"/>
      <c r="G353" s="3"/>
      <c r="H353" s="193"/>
    </row>
    <row r="354" spans="1:8" ht="47.25">
      <c r="A354" s="61" t="s">
        <v>662</v>
      </c>
      <c r="B354" s="70" t="s">
        <v>663</v>
      </c>
      <c r="C354" s="63" t="s">
        <v>824</v>
      </c>
      <c r="D354" s="64"/>
      <c r="E354" s="3"/>
      <c r="F354" s="3"/>
      <c r="G354" s="3"/>
      <c r="H354" s="193"/>
    </row>
    <row r="355" spans="1:8" ht="31.5">
      <c r="A355" s="61" t="s">
        <v>664</v>
      </c>
      <c r="B355" s="70" t="s">
        <v>665</v>
      </c>
      <c r="C355" s="63" t="s">
        <v>824</v>
      </c>
      <c r="D355" s="64"/>
      <c r="E355" s="3"/>
      <c r="F355" s="3"/>
      <c r="G355" s="3"/>
      <c r="H355" s="193"/>
    </row>
    <row r="356" spans="1:8">
      <c r="A356" s="61" t="s">
        <v>666</v>
      </c>
      <c r="B356" s="85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>
      <c r="A357" s="61" t="s">
        <v>668</v>
      </c>
      <c r="B357" s="70" t="s">
        <v>669</v>
      </c>
      <c r="C357" s="63" t="s">
        <v>1</v>
      </c>
      <c r="D357" s="64"/>
      <c r="E357" s="3"/>
      <c r="F357" s="3"/>
      <c r="G357" s="3"/>
      <c r="H357" s="193"/>
    </row>
    <row r="358" spans="1:8" ht="47.25">
      <c r="A358" s="61" t="s">
        <v>670</v>
      </c>
      <c r="B358" s="69" t="s">
        <v>671</v>
      </c>
      <c r="C358" s="63" t="s">
        <v>1</v>
      </c>
      <c r="D358" s="64"/>
      <c r="E358" s="3"/>
      <c r="F358" s="3"/>
      <c r="G358" s="3"/>
      <c r="H358" s="193"/>
    </row>
    <row r="359" spans="1:8" ht="47.25">
      <c r="A359" s="61" t="s">
        <v>672</v>
      </c>
      <c r="B359" s="69" t="s">
        <v>673</v>
      </c>
      <c r="C359" s="63" t="s">
        <v>1</v>
      </c>
      <c r="D359" s="64"/>
      <c r="E359" s="3"/>
      <c r="F359" s="3"/>
      <c r="G359" s="3"/>
      <c r="H359" s="193"/>
    </row>
    <row r="360" spans="1:8" ht="31.5">
      <c r="A360" s="61" t="s">
        <v>674</v>
      </c>
      <c r="B360" s="69" t="s">
        <v>675</v>
      </c>
      <c r="C360" s="63" t="s">
        <v>1</v>
      </c>
      <c r="D360" s="64"/>
      <c r="E360" s="3"/>
      <c r="F360" s="3"/>
      <c r="G360" s="3"/>
      <c r="H360" s="193"/>
    </row>
    <row r="361" spans="1:8">
      <c r="A361" s="61" t="s">
        <v>676</v>
      </c>
      <c r="B361" s="70" t="s">
        <v>677</v>
      </c>
      <c r="C361" s="63" t="s">
        <v>610</v>
      </c>
      <c r="D361" s="64"/>
      <c r="E361" s="3"/>
      <c r="F361" s="3"/>
      <c r="G361" s="3"/>
      <c r="H361" s="193"/>
    </row>
    <row r="362" spans="1:8" ht="31.5">
      <c r="A362" s="61" t="s">
        <v>678</v>
      </c>
      <c r="B362" s="69" t="s">
        <v>679</v>
      </c>
      <c r="C362" s="63" t="s">
        <v>610</v>
      </c>
      <c r="D362" s="64"/>
      <c r="E362" s="3"/>
      <c r="F362" s="3"/>
      <c r="G362" s="3"/>
      <c r="H362" s="193"/>
    </row>
    <row r="363" spans="1:8">
      <c r="A363" s="61" t="s">
        <v>680</v>
      </c>
      <c r="B363" s="69" t="s">
        <v>681</v>
      </c>
      <c r="C363" s="63" t="s">
        <v>610</v>
      </c>
      <c r="D363" s="64"/>
      <c r="E363" s="3"/>
      <c r="F363" s="3"/>
      <c r="G363" s="3"/>
      <c r="H363" s="193"/>
    </row>
    <row r="364" spans="1:8" ht="31.5">
      <c r="A364" s="61" t="s">
        <v>682</v>
      </c>
      <c r="B364" s="70" t="s">
        <v>683</v>
      </c>
      <c r="C364" s="63" t="s">
        <v>824</v>
      </c>
      <c r="D364" s="64"/>
      <c r="E364" s="3"/>
      <c r="F364" s="3"/>
      <c r="G364" s="3"/>
      <c r="H364" s="193"/>
    </row>
    <row r="365" spans="1:8">
      <c r="A365" s="61" t="s">
        <v>684</v>
      </c>
      <c r="B365" s="69" t="s">
        <v>685</v>
      </c>
      <c r="C365" s="63" t="s">
        <v>824</v>
      </c>
      <c r="D365" s="76"/>
      <c r="E365" s="3"/>
      <c r="F365" s="194"/>
      <c r="G365" s="194"/>
      <c r="H365" s="195"/>
    </row>
    <row r="366" spans="1:8">
      <c r="A366" s="61" t="s">
        <v>686</v>
      </c>
      <c r="B366" s="69" t="s">
        <v>98</v>
      </c>
      <c r="C366" s="63" t="s">
        <v>824</v>
      </c>
      <c r="D366" s="76"/>
      <c r="E366" s="3"/>
      <c r="F366" s="194"/>
      <c r="G366" s="194"/>
      <c r="H366" s="195"/>
    </row>
    <row r="367" spans="1:8" ht="16.5" thickBot="1">
      <c r="A367" s="78" t="s">
        <v>687</v>
      </c>
      <c r="B367" s="91" t="s">
        <v>688</v>
      </c>
      <c r="C367" s="80" t="s">
        <v>827</v>
      </c>
      <c r="D367" s="81"/>
      <c r="E367" s="197"/>
      <c r="F367" s="197"/>
      <c r="G367" s="197"/>
      <c r="H367" s="92"/>
    </row>
    <row r="368" spans="1:8">
      <c r="A368" s="375" t="s">
        <v>689</v>
      </c>
      <c r="B368" s="376"/>
      <c r="C368" s="376"/>
      <c r="D368" s="376"/>
      <c r="E368" s="376"/>
      <c r="F368" s="376"/>
      <c r="G368" s="376"/>
      <c r="H368" s="377"/>
    </row>
    <row r="369" spans="1:8" ht="16.5" thickBot="1">
      <c r="A369" s="375"/>
      <c r="B369" s="376"/>
      <c r="C369" s="376"/>
      <c r="D369" s="376"/>
      <c r="E369" s="376"/>
      <c r="F369" s="376"/>
      <c r="G369" s="376"/>
      <c r="H369" s="377"/>
    </row>
    <row r="370" spans="1:8" ht="51.75" customHeight="1">
      <c r="A370" s="378" t="s">
        <v>81</v>
      </c>
      <c r="B370" s="387" t="s">
        <v>82</v>
      </c>
      <c r="C370" s="389" t="s">
        <v>170</v>
      </c>
      <c r="D370" s="364" t="s">
        <v>748</v>
      </c>
      <c r="E370" s="365"/>
      <c r="F370" s="366" t="s">
        <v>750</v>
      </c>
      <c r="G370" s="365"/>
      <c r="H370" s="367" t="s">
        <v>7</v>
      </c>
    </row>
    <row r="371" spans="1:8" ht="38.25">
      <c r="A371" s="379"/>
      <c r="B371" s="388"/>
      <c r="C371" s="390"/>
      <c r="D371" s="186" t="s">
        <v>752</v>
      </c>
      <c r="E371" s="187" t="s">
        <v>10</v>
      </c>
      <c r="F371" s="187" t="s">
        <v>753</v>
      </c>
      <c r="G371" s="186" t="s">
        <v>751</v>
      </c>
      <c r="H371" s="368"/>
    </row>
    <row r="372" spans="1:8" ht="16.5" thickBot="1">
      <c r="A372" s="94">
        <v>1</v>
      </c>
      <c r="B372" s="53">
        <v>2</v>
      </c>
      <c r="C372" s="95">
        <v>3</v>
      </c>
      <c r="D372" s="96">
        <v>4</v>
      </c>
      <c r="E372" s="97">
        <v>5</v>
      </c>
      <c r="F372" s="97">
        <v>6</v>
      </c>
      <c r="G372" s="97">
        <v>7</v>
      </c>
      <c r="H372" s="98">
        <v>8</v>
      </c>
    </row>
    <row r="373" spans="1:8" ht="18.75">
      <c r="A373" s="369" t="s">
        <v>690</v>
      </c>
      <c r="B373" s="370"/>
      <c r="C373" s="83" t="s">
        <v>824</v>
      </c>
      <c r="D373" s="84"/>
      <c r="E373" s="99"/>
      <c r="F373" s="99"/>
      <c r="G373" s="100"/>
      <c r="H373" s="101"/>
    </row>
    <row r="374" spans="1:8" ht="18.75">
      <c r="A374" s="61" t="s">
        <v>83</v>
      </c>
      <c r="B374" s="102" t="s">
        <v>691</v>
      </c>
      <c r="C374" s="63" t="s">
        <v>824</v>
      </c>
      <c r="D374" s="64"/>
      <c r="E374" s="103"/>
      <c r="F374" s="103"/>
      <c r="G374" s="104"/>
      <c r="H374" s="105"/>
    </row>
    <row r="375" spans="1:8" ht="18.75">
      <c r="A375" s="61" t="s">
        <v>84</v>
      </c>
      <c r="B375" s="70" t="s">
        <v>85</v>
      </c>
      <c r="C375" s="63" t="s">
        <v>824</v>
      </c>
      <c r="D375" s="64"/>
      <c r="E375" s="103"/>
      <c r="F375" s="103"/>
      <c r="G375" s="104"/>
      <c r="H375" s="105"/>
    </row>
    <row r="376" spans="1:8" ht="31.5">
      <c r="A376" s="61" t="s">
        <v>86</v>
      </c>
      <c r="B376" s="69" t="s">
        <v>692</v>
      </c>
      <c r="C376" s="63" t="s">
        <v>824</v>
      </c>
      <c r="D376" s="64"/>
      <c r="E376" s="106"/>
      <c r="F376" s="106"/>
      <c r="G376" s="104"/>
      <c r="H376" s="105"/>
    </row>
    <row r="377" spans="1:8" ht="18.75">
      <c r="A377" s="61" t="s">
        <v>87</v>
      </c>
      <c r="B377" s="71" t="s">
        <v>693</v>
      </c>
      <c r="C377" s="63" t="s">
        <v>824</v>
      </c>
      <c r="D377" s="64"/>
      <c r="E377" s="106"/>
      <c r="F377" s="106"/>
      <c r="G377" s="104"/>
      <c r="H377" s="105"/>
    </row>
    <row r="378" spans="1:8" ht="31.5">
      <c r="A378" s="61" t="s">
        <v>694</v>
      </c>
      <c r="B378" s="72" t="s">
        <v>174</v>
      </c>
      <c r="C378" s="63" t="s">
        <v>824</v>
      </c>
      <c r="D378" s="64"/>
      <c r="E378" s="106"/>
      <c r="F378" s="106"/>
      <c r="G378" s="104"/>
      <c r="H378" s="105"/>
    </row>
    <row r="379" spans="1:8" ht="31.5">
      <c r="A379" s="61" t="s">
        <v>695</v>
      </c>
      <c r="B379" s="72" t="s">
        <v>175</v>
      </c>
      <c r="C379" s="63" t="s">
        <v>824</v>
      </c>
      <c r="D379" s="64"/>
      <c r="E379" s="106"/>
      <c r="F379" s="106"/>
      <c r="G379" s="104"/>
      <c r="H379" s="105"/>
    </row>
    <row r="380" spans="1:8" ht="31.5">
      <c r="A380" s="61" t="s">
        <v>696</v>
      </c>
      <c r="B380" s="72" t="s">
        <v>176</v>
      </c>
      <c r="C380" s="63" t="s">
        <v>824</v>
      </c>
      <c r="D380" s="64"/>
      <c r="E380" s="106"/>
      <c r="F380" s="106"/>
      <c r="G380" s="104"/>
      <c r="H380" s="105"/>
    </row>
    <row r="381" spans="1:8" ht="18.75">
      <c r="A381" s="61" t="s">
        <v>89</v>
      </c>
      <c r="B381" s="71" t="s">
        <v>697</v>
      </c>
      <c r="C381" s="63" t="s">
        <v>824</v>
      </c>
      <c r="D381" s="64"/>
      <c r="E381" s="106"/>
      <c r="F381" s="106"/>
      <c r="G381" s="104"/>
      <c r="H381" s="105"/>
    </row>
    <row r="382" spans="1:8" ht="18.75">
      <c r="A382" s="61" t="s">
        <v>91</v>
      </c>
      <c r="B382" s="71" t="s">
        <v>698</v>
      </c>
      <c r="C382" s="63" t="s">
        <v>824</v>
      </c>
      <c r="D382" s="64"/>
      <c r="E382" s="106"/>
      <c r="F382" s="106"/>
      <c r="G382" s="104"/>
      <c r="H382" s="105"/>
    </row>
    <row r="383" spans="1:8" ht="18.75">
      <c r="A383" s="61" t="s">
        <v>93</v>
      </c>
      <c r="B383" s="71" t="s">
        <v>699</v>
      </c>
      <c r="C383" s="63" t="s">
        <v>824</v>
      </c>
      <c r="D383" s="64"/>
      <c r="E383" s="106"/>
      <c r="F383" s="106"/>
      <c r="G383" s="104"/>
      <c r="H383" s="105"/>
    </row>
    <row r="384" spans="1:8" ht="18.75">
      <c r="A384" s="61" t="s">
        <v>94</v>
      </c>
      <c r="B384" s="71" t="s">
        <v>700</v>
      </c>
      <c r="C384" s="63" t="s">
        <v>824</v>
      </c>
      <c r="D384" s="64"/>
      <c r="E384" s="106"/>
      <c r="F384" s="106"/>
      <c r="G384" s="104"/>
      <c r="H384" s="105"/>
    </row>
    <row r="385" spans="1:8" ht="31.5">
      <c r="A385" s="61" t="s">
        <v>701</v>
      </c>
      <c r="B385" s="72" t="s">
        <v>702</v>
      </c>
      <c r="C385" s="63" t="s">
        <v>824</v>
      </c>
      <c r="D385" s="64"/>
      <c r="E385" s="106"/>
      <c r="F385" s="106"/>
      <c r="G385" s="104"/>
      <c r="H385" s="105"/>
    </row>
    <row r="386" spans="1:8" ht="18.75">
      <c r="A386" s="61" t="s">
        <v>703</v>
      </c>
      <c r="B386" s="72" t="s">
        <v>704</v>
      </c>
      <c r="C386" s="63" t="s">
        <v>824</v>
      </c>
      <c r="D386" s="64"/>
      <c r="E386" s="106"/>
      <c r="F386" s="106"/>
      <c r="G386" s="104"/>
      <c r="H386" s="105"/>
    </row>
    <row r="387" spans="1:8" ht="18.75">
      <c r="A387" s="61" t="s">
        <v>705</v>
      </c>
      <c r="B387" s="72" t="s">
        <v>101</v>
      </c>
      <c r="C387" s="63" t="s">
        <v>824</v>
      </c>
      <c r="D387" s="64"/>
      <c r="E387" s="106"/>
      <c r="F387" s="106"/>
      <c r="G387" s="104"/>
      <c r="H387" s="105"/>
    </row>
    <row r="388" spans="1:8" ht="18.75">
      <c r="A388" s="61" t="s">
        <v>706</v>
      </c>
      <c r="B388" s="72" t="s">
        <v>704</v>
      </c>
      <c r="C388" s="63" t="s">
        <v>824</v>
      </c>
      <c r="D388" s="64"/>
      <c r="E388" s="106"/>
      <c r="F388" s="106"/>
      <c r="G388" s="104"/>
      <c r="H388" s="105"/>
    </row>
    <row r="389" spans="1:8" ht="18.75">
      <c r="A389" s="61" t="s">
        <v>95</v>
      </c>
      <c r="B389" s="71" t="s">
        <v>707</v>
      </c>
      <c r="C389" s="63" t="s">
        <v>824</v>
      </c>
      <c r="D389" s="64"/>
      <c r="E389" s="106"/>
      <c r="F389" s="106"/>
      <c r="G389" s="104"/>
      <c r="H389" s="105"/>
    </row>
    <row r="390" spans="1:8" ht="18.75">
      <c r="A390" s="61" t="s">
        <v>96</v>
      </c>
      <c r="B390" s="71" t="s">
        <v>526</v>
      </c>
      <c r="C390" s="63" t="s">
        <v>824</v>
      </c>
      <c r="D390" s="64"/>
      <c r="E390" s="106"/>
      <c r="F390" s="106"/>
      <c r="G390" s="104"/>
      <c r="H390" s="105"/>
    </row>
    <row r="391" spans="1:8" ht="31.5">
      <c r="A391" s="61" t="s">
        <v>708</v>
      </c>
      <c r="B391" s="71" t="s">
        <v>709</v>
      </c>
      <c r="C391" s="63" t="s">
        <v>824</v>
      </c>
      <c r="D391" s="64"/>
      <c r="E391" s="106"/>
      <c r="F391" s="106"/>
      <c r="G391" s="104"/>
      <c r="H391" s="105"/>
    </row>
    <row r="392" spans="1:8" ht="18.75">
      <c r="A392" s="61" t="s">
        <v>710</v>
      </c>
      <c r="B392" s="72" t="s">
        <v>97</v>
      </c>
      <c r="C392" s="63" t="s">
        <v>824</v>
      </c>
      <c r="D392" s="64"/>
      <c r="E392" s="106"/>
      <c r="F392" s="106"/>
      <c r="G392" s="104"/>
      <c r="H392" s="105"/>
    </row>
    <row r="393" spans="1:8" ht="18.75">
      <c r="A393" s="61" t="s">
        <v>711</v>
      </c>
      <c r="B393" s="107" t="s">
        <v>98</v>
      </c>
      <c r="C393" s="63" t="s">
        <v>824</v>
      </c>
      <c r="D393" s="64"/>
      <c r="E393" s="106"/>
      <c r="F393" s="106"/>
      <c r="G393" s="104"/>
      <c r="H393" s="105"/>
    </row>
    <row r="394" spans="1:8" ht="31.5">
      <c r="A394" s="61" t="s">
        <v>99</v>
      </c>
      <c r="B394" s="69" t="s">
        <v>712</v>
      </c>
      <c r="C394" s="63" t="s">
        <v>824</v>
      </c>
      <c r="D394" s="64"/>
      <c r="E394" s="103"/>
      <c r="F394" s="103"/>
      <c r="G394" s="104"/>
      <c r="H394" s="105"/>
    </row>
    <row r="395" spans="1:8" ht="31.5">
      <c r="A395" s="61" t="s">
        <v>713</v>
      </c>
      <c r="B395" s="71" t="s">
        <v>174</v>
      </c>
      <c r="C395" s="63" t="s">
        <v>824</v>
      </c>
      <c r="D395" s="64"/>
      <c r="E395" s="103"/>
      <c r="F395" s="103"/>
      <c r="G395" s="104"/>
      <c r="H395" s="105"/>
    </row>
    <row r="396" spans="1:8" ht="31.5">
      <c r="A396" s="61" t="s">
        <v>714</v>
      </c>
      <c r="B396" s="71" t="s">
        <v>175</v>
      </c>
      <c r="C396" s="63" t="s">
        <v>824</v>
      </c>
      <c r="D396" s="64"/>
      <c r="E396" s="103"/>
      <c r="F396" s="103"/>
      <c r="G396" s="104"/>
      <c r="H396" s="105"/>
    </row>
    <row r="397" spans="1:8" ht="31.5">
      <c r="A397" s="61" t="s">
        <v>715</v>
      </c>
      <c r="B397" s="71" t="s">
        <v>176</v>
      </c>
      <c r="C397" s="63" t="s">
        <v>824</v>
      </c>
      <c r="D397" s="64"/>
      <c r="E397" s="103"/>
      <c r="F397" s="103"/>
      <c r="G397" s="104"/>
      <c r="H397" s="105"/>
    </row>
    <row r="398" spans="1:8" ht="18.75">
      <c r="A398" s="61" t="s">
        <v>100</v>
      </c>
      <c r="B398" s="69" t="s">
        <v>716</v>
      </c>
      <c r="C398" s="63" t="s">
        <v>824</v>
      </c>
      <c r="D398" s="64"/>
      <c r="E398" s="103"/>
      <c r="F398" s="103"/>
      <c r="G398" s="104"/>
      <c r="H398" s="105"/>
    </row>
    <row r="399" spans="1:8" ht="18.75">
      <c r="A399" s="61" t="s">
        <v>102</v>
      </c>
      <c r="B399" s="70" t="s">
        <v>717</v>
      </c>
      <c r="C399" s="63" t="s">
        <v>824</v>
      </c>
      <c r="D399" s="64"/>
      <c r="E399" s="103"/>
      <c r="F399" s="103"/>
      <c r="G399" s="104"/>
      <c r="H399" s="105"/>
    </row>
    <row r="400" spans="1:8" ht="18.75">
      <c r="A400" s="61" t="s">
        <v>103</v>
      </c>
      <c r="B400" s="69" t="s">
        <v>718</v>
      </c>
      <c r="C400" s="63" t="s">
        <v>824</v>
      </c>
      <c r="D400" s="64"/>
      <c r="E400" s="106"/>
      <c r="F400" s="106"/>
      <c r="G400" s="104"/>
      <c r="H400" s="105"/>
    </row>
    <row r="401" spans="1:8" ht="18.75">
      <c r="A401" s="61" t="s">
        <v>104</v>
      </c>
      <c r="B401" s="71" t="s">
        <v>88</v>
      </c>
      <c r="C401" s="63" t="s">
        <v>824</v>
      </c>
      <c r="D401" s="64"/>
      <c r="E401" s="106"/>
      <c r="F401" s="106"/>
      <c r="G401" s="104"/>
      <c r="H401" s="105"/>
    </row>
    <row r="402" spans="1:8" ht="31.5">
      <c r="A402" s="61" t="s">
        <v>719</v>
      </c>
      <c r="B402" s="71" t="s">
        <v>174</v>
      </c>
      <c r="C402" s="63" t="s">
        <v>824</v>
      </c>
      <c r="D402" s="64"/>
      <c r="E402" s="106"/>
      <c r="F402" s="106"/>
      <c r="G402" s="104"/>
      <c r="H402" s="105"/>
    </row>
    <row r="403" spans="1:8" ht="31.5">
      <c r="A403" s="61" t="s">
        <v>720</v>
      </c>
      <c r="B403" s="71" t="s">
        <v>175</v>
      </c>
      <c r="C403" s="63" t="s">
        <v>824</v>
      </c>
      <c r="D403" s="64"/>
      <c r="E403" s="106"/>
      <c r="F403" s="106"/>
      <c r="G403" s="104"/>
      <c r="H403" s="105"/>
    </row>
    <row r="404" spans="1:8" ht="31.5">
      <c r="A404" s="61" t="s">
        <v>721</v>
      </c>
      <c r="B404" s="71" t="s">
        <v>176</v>
      </c>
      <c r="C404" s="63" t="s">
        <v>824</v>
      </c>
      <c r="D404" s="64"/>
      <c r="E404" s="106"/>
      <c r="F404" s="106"/>
      <c r="G404" s="104"/>
      <c r="H404" s="105"/>
    </row>
    <row r="405" spans="1:8" ht="18.75">
      <c r="A405" s="61" t="s">
        <v>105</v>
      </c>
      <c r="B405" s="71" t="s">
        <v>514</v>
      </c>
      <c r="C405" s="63" t="s">
        <v>824</v>
      </c>
      <c r="D405" s="64"/>
      <c r="E405" s="106"/>
      <c r="F405" s="106"/>
      <c r="G405" s="104"/>
      <c r="H405" s="105"/>
    </row>
    <row r="406" spans="1:8" ht="18.75">
      <c r="A406" s="61" t="s">
        <v>106</v>
      </c>
      <c r="B406" s="71" t="s">
        <v>90</v>
      </c>
      <c r="C406" s="63" t="s">
        <v>824</v>
      </c>
      <c r="D406" s="64"/>
      <c r="E406" s="106"/>
      <c r="F406" s="106"/>
      <c r="G406" s="104"/>
      <c r="H406" s="105"/>
    </row>
    <row r="407" spans="1:8" ht="18.75">
      <c r="A407" s="61" t="s">
        <v>107</v>
      </c>
      <c r="B407" s="71" t="s">
        <v>519</v>
      </c>
      <c r="C407" s="63" t="s">
        <v>824</v>
      </c>
      <c r="D407" s="64"/>
      <c r="E407" s="106"/>
      <c r="F407" s="106"/>
      <c r="G407" s="104"/>
      <c r="H407" s="105"/>
    </row>
    <row r="408" spans="1:8" ht="18.75">
      <c r="A408" s="61" t="s">
        <v>108</v>
      </c>
      <c r="B408" s="71" t="s">
        <v>92</v>
      </c>
      <c r="C408" s="63" t="s">
        <v>824</v>
      </c>
      <c r="D408" s="64"/>
      <c r="E408" s="106"/>
      <c r="F408" s="106"/>
      <c r="G408" s="104"/>
      <c r="H408" s="105"/>
    </row>
    <row r="409" spans="1:8" ht="18.75">
      <c r="A409" s="61" t="s">
        <v>109</v>
      </c>
      <c r="B409" s="71" t="s">
        <v>526</v>
      </c>
      <c r="C409" s="63" t="s">
        <v>824</v>
      </c>
      <c r="D409" s="64"/>
      <c r="E409" s="106"/>
      <c r="F409" s="106"/>
      <c r="G409" s="104"/>
      <c r="H409" s="105"/>
    </row>
    <row r="410" spans="1:8" ht="31.5">
      <c r="A410" s="61" t="s">
        <v>110</v>
      </c>
      <c r="B410" s="71" t="s">
        <v>529</v>
      </c>
      <c r="C410" s="63" t="s">
        <v>824</v>
      </c>
      <c r="D410" s="64"/>
      <c r="E410" s="106"/>
      <c r="F410" s="106"/>
      <c r="G410" s="104"/>
      <c r="H410" s="105"/>
    </row>
    <row r="411" spans="1:8" ht="18.75">
      <c r="A411" s="61" t="s">
        <v>111</v>
      </c>
      <c r="B411" s="72" t="s">
        <v>97</v>
      </c>
      <c r="C411" s="63" t="s">
        <v>824</v>
      </c>
      <c r="D411" s="64"/>
      <c r="E411" s="106"/>
      <c r="F411" s="106"/>
      <c r="G411" s="104"/>
      <c r="H411" s="105"/>
    </row>
    <row r="412" spans="1:8" ht="18.75">
      <c r="A412" s="61" t="s">
        <v>112</v>
      </c>
      <c r="B412" s="107" t="s">
        <v>98</v>
      </c>
      <c r="C412" s="63" t="s">
        <v>824</v>
      </c>
      <c r="D412" s="64"/>
      <c r="E412" s="106"/>
      <c r="F412" s="106"/>
      <c r="G412" s="104"/>
      <c r="H412" s="105"/>
    </row>
    <row r="413" spans="1:8" ht="18.75">
      <c r="A413" s="61" t="s">
        <v>113</v>
      </c>
      <c r="B413" s="69" t="s">
        <v>722</v>
      </c>
      <c r="C413" s="63" t="s">
        <v>824</v>
      </c>
      <c r="D413" s="64"/>
      <c r="E413" s="103"/>
      <c r="F413" s="103"/>
      <c r="G413" s="104"/>
      <c r="H413" s="105"/>
    </row>
    <row r="414" spans="1:8" ht="18.75">
      <c r="A414" s="61" t="s">
        <v>114</v>
      </c>
      <c r="B414" s="69" t="s">
        <v>115</v>
      </c>
      <c r="C414" s="63" t="s">
        <v>824</v>
      </c>
      <c r="D414" s="64"/>
      <c r="E414" s="103"/>
      <c r="F414" s="103"/>
      <c r="G414" s="104"/>
      <c r="H414" s="105"/>
    </row>
    <row r="415" spans="1:8" ht="18.75">
      <c r="A415" s="61" t="s">
        <v>116</v>
      </c>
      <c r="B415" s="71" t="s">
        <v>88</v>
      </c>
      <c r="C415" s="63" t="s">
        <v>824</v>
      </c>
      <c r="D415" s="64"/>
      <c r="E415" s="103"/>
      <c r="F415" s="103"/>
      <c r="G415" s="104"/>
      <c r="H415" s="105"/>
    </row>
    <row r="416" spans="1:8" ht="31.5">
      <c r="A416" s="61" t="s">
        <v>723</v>
      </c>
      <c r="B416" s="71" t="s">
        <v>174</v>
      </c>
      <c r="C416" s="63" t="s">
        <v>824</v>
      </c>
      <c r="D416" s="64"/>
      <c r="E416" s="103"/>
      <c r="F416" s="103"/>
      <c r="G416" s="104"/>
      <c r="H416" s="105"/>
    </row>
    <row r="417" spans="1:10" ht="31.5">
      <c r="A417" s="61" t="s">
        <v>724</v>
      </c>
      <c r="B417" s="71" t="s">
        <v>175</v>
      </c>
      <c r="C417" s="63" t="s">
        <v>824</v>
      </c>
      <c r="D417" s="64"/>
      <c r="E417" s="103"/>
      <c r="F417" s="103"/>
      <c r="G417" s="104"/>
      <c r="H417" s="105"/>
    </row>
    <row r="418" spans="1:10" ht="31.5">
      <c r="A418" s="61" t="s">
        <v>725</v>
      </c>
      <c r="B418" s="71" t="s">
        <v>176</v>
      </c>
      <c r="C418" s="63" t="s">
        <v>824</v>
      </c>
      <c r="D418" s="64"/>
      <c r="E418" s="103"/>
      <c r="F418" s="103"/>
      <c r="G418" s="104"/>
      <c r="H418" s="105"/>
    </row>
    <row r="419" spans="1:10" ht="18.75">
      <c r="A419" s="61" t="s">
        <v>117</v>
      </c>
      <c r="B419" s="71" t="s">
        <v>514</v>
      </c>
      <c r="C419" s="63" t="s">
        <v>824</v>
      </c>
      <c r="D419" s="64"/>
      <c r="E419" s="103"/>
      <c r="F419" s="103"/>
      <c r="G419" s="104"/>
      <c r="H419" s="105"/>
    </row>
    <row r="420" spans="1:10" ht="18.75">
      <c r="A420" s="61" t="s">
        <v>118</v>
      </c>
      <c r="B420" s="71" t="s">
        <v>90</v>
      </c>
      <c r="C420" s="63" t="s">
        <v>824</v>
      </c>
      <c r="D420" s="64"/>
      <c r="E420" s="103"/>
      <c r="F420" s="103"/>
      <c r="G420" s="104"/>
      <c r="H420" s="105"/>
    </row>
    <row r="421" spans="1:10" ht="18.75">
      <c r="A421" s="61" t="s">
        <v>119</v>
      </c>
      <c r="B421" s="71" t="s">
        <v>519</v>
      </c>
      <c r="C421" s="63" t="s">
        <v>824</v>
      </c>
      <c r="D421" s="64"/>
      <c r="E421" s="103"/>
      <c r="F421" s="103"/>
      <c r="G421" s="104"/>
      <c r="H421" s="105"/>
    </row>
    <row r="422" spans="1:10" ht="18.75">
      <c r="A422" s="61" t="s">
        <v>120</v>
      </c>
      <c r="B422" s="71" t="s">
        <v>92</v>
      </c>
      <c r="C422" s="63" t="s">
        <v>824</v>
      </c>
      <c r="D422" s="64"/>
      <c r="E422" s="103"/>
      <c r="F422" s="103"/>
      <c r="G422" s="104"/>
      <c r="H422" s="105"/>
    </row>
    <row r="423" spans="1:10" ht="18.75">
      <c r="A423" s="61" t="s">
        <v>121</v>
      </c>
      <c r="B423" s="71" t="s">
        <v>526</v>
      </c>
      <c r="C423" s="63" t="s">
        <v>824</v>
      </c>
      <c r="D423" s="64"/>
      <c r="E423" s="103"/>
      <c r="F423" s="103"/>
      <c r="G423" s="104"/>
      <c r="H423" s="105"/>
    </row>
    <row r="424" spans="1:10" ht="31.5">
      <c r="A424" s="61" t="s">
        <v>122</v>
      </c>
      <c r="B424" s="71" t="s">
        <v>529</v>
      </c>
      <c r="C424" s="63" t="s">
        <v>824</v>
      </c>
      <c r="D424" s="64"/>
      <c r="E424" s="103"/>
      <c r="F424" s="103"/>
      <c r="G424" s="104"/>
      <c r="H424" s="105"/>
    </row>
    <row r="425" spans="1:10" ht="18.75">
      <c r="A425" s="61" t="s">
        <v>123</v>
      </c>
      <c r="B425" s="107" t="s">
        <v>97</v>
      </c>
      <c r="C425" s="63" t="s">
        <v>824</v>
      </c>
      <c r="D425" s="64"/>
      <c r="E425" s="103"/>
      <c r="F425" s="103"/>
      <c r="G425" s="104"/>
      <c r="H425" s="105"/>
    </row>
    <row r="426" spans="1:10" ht="18.75">
      <c r="A426" s="61" t="s">
        <v>124</v>
      </c>
      <c r="B426" s="107" t="s">
        <v>98</v>
      </c>
      <c r="C426" s="63" t="s">
        <v>824</v>
      </c>
      <c r="D426" s="64"/>
      <c r="E426" s="103"/>
      <c r="F426" s="103"/>
      <c r="G426" s="104"/>
      <c r="H426" s="105"/>
    </row>
    <row r="427" spans="1:10" ht="18.75">
      <c r="A427" s="61" t="s">
        <v>125</v>
      </c>
      <c r="B427" s="70" t="s">
        <v>726</v>
      </c>
      <c r="C427" s="63" t="s">
        <v>824</v>
      </c>
      <c r="D427" s="64"/>
      <c r="E427" s="103"/>
      <c r="F427" s="103"/>
      <c r="G427" s="108"/>
      <c r="H427" s="105"/>
    </row>
    <row r="428" spans="1:10" ht="18.75">
      <c r="A428" s="61" t="s">
        <v>126</v>
      </c>
      <c r="B428" s="70" t="s">
        <v>727</v>
      </c>
      <c r="C428" s="63" t="s">
        <v>824</v>
      </c>
      <c r="D428" s="64"/>
      <c r="E428" s="103"/>
      <c r="F428" s="103"/>
      <c r="G428" s="104"/>
      <c r="H428" s="105"/>
    </row>
    <row r="429" spans="1:10" ht="18.75">
      <c r="A429" s="61" t="s">
        <v>127</v>
      </c>
      <c r="B429" s="69" t="s">
        <v>728</v>
      </c>
      <c r="C429" s="63" t="s">
        <v>824</v>
      </c>
      <c r="D429" s="64"/>
      <c r="E429" s="103"/>
      <c r="F429" s="103"/>
      <c r="G429" s="104"/>
      <c r="H429" s="105"/>
      <c r="I429" s="109"/>
      <c r="J429" s="110"/>
    </row>
    <row r="430" spans="1:10" ht="18.75">
      <c r="A430" s="61" t="s">
        <v>128</v>
      </c>
      <c r="B430" s="69" t="s">
        <v>129</v>
      </c>
      <c r="C430" s="63" t="s">
        <v>824</v>
      </c>
      <c r="D430" s="64"/>
      <c r="E430" s="103"/>
      <c r="F430" s="103"/>
      <c r="G430" s="104"/>
      <c r="H430" s="105"/>
      <c r="I430" s="111"/>
    </row>
    <row r="431" spans="1:10" ht="18.75">
      <c r="A431" s="61" t="s">
        <v>130</v>
      </c>
      <c r="B431" s="102" t="s">
        <v>131</v>
      </c>
      <c r="C431" s="63" t="s">
        <v>824</v>
      </c>
      <c r="D431" s="64"/>
      <c r="E431" s="103"/>
      <c r="F431" s="103"/>
      <c r="G431" s="104"/>
      <c r="H431" s="105"/>
    </row>
    <row r="432" spans="1:10" ht="18.75">
      <c r="A432" s="61" t="s">
        <v>132</v>
      </c>
      <c r="B432" s="70" t="s">
        <v>133</v>
      </c>
      <c r="C432" s="63" t="s">
        <v>824</v>
      </c>
      <c r="D432" s="64"/>
      <c r="E432" s="103"/>
      <c r="F432" s="103"/>
      <c r="G432" s="104"/>
      <c r="H432" s="105"/>
    </row>
    <row r="433" spans="1:8" ht="18.75">
      <c r="A433" s="61" t="s">
        <v>134</v>
      </c>
      <c r="B433" s="70" t="s">
        <v>135</v>
      </c>
      <c r="C433" s="63" t="s">
        <v>824</v>
      </c>
      <c r="D433" s="64"/>
      <c r="E433" s="103"/>
      <c r="F433" s="103"/>
      <c r="G433" s="104"/>
      <c r="H433" s="105"/>
    </row>
    <row r="434" spans="1:8" ht="18.75">
      <c r="A434" s="61" t="s">
        <v>136</v>
      </c>
      <c r="B434" s="70" t="s">
        <v>729</v>
      </c>
      <c r="C434" s="63" t="s">
        <v>824</v>
      </c>
      <c r="D434" s="64"/>
      <c r="E434" s="103"/>
      <c r="F434" s="103"/>
      <c r="G434" s="104"/>
      <c r="H434" s="105"/>
    </row>
    <row r="435" spans="1:8" ht="18.75">
      <c r="A435" s="61" t="s">
        <v>137</v>
      </c>
      <c r="B435" s="70" t="s">
        <v>138</v>
      </c>
      <c r="C435" s="63" t="s">
        <v>824</v>
      </c>
      <c r="D435" s="64"/>
      <c r="E435" s="103"/>
      <c r="F435" s="103"/>
      <c r="G435" s="104"/>
      <c r="H435" s="105"/>
    </row>
    <row r="436" spans="1:8" ht="18.75">
      <c r="A436" s="61" t="s">
        <v>139</v>
      </c>
      <c r="B436" s="70" t="s">
        <v>140</v>
      </c>
      <c r="C436" s="63" t="s">
        <v>824</v>
      </c>
      <c r="D436" s="64"/>
      <c r="E436" s="103"/>
      <c r="F436" s="103"/>
      <c r="G436" s="104"/>
      <c r="H436" s="105"/>
    </row>
    <row r="437" spans="1:8" ht="18.75">
      <c r="A437" s="61" t="s">
        <v>141</v>
      </c>
      <c r="B437" s="69" t="s">
        <v>142</v>
      </c>
      <c r="C437" s="63" t="s">
        <v>824</v>
      </c>
      <c r="D437" s="64"/>
      <c r="E437" s="103"/>
      <c r="F437" s="103"/>
      <c r="G437" s="104"/>
      <c r="H437" s="105"/>
    </row>
    <row r="438" spans="1:8" ht="31.5">
      <c r="A438" s="61" t="s">
        <v>143</v>
      </c>
      <c r="B438" s="71" t="s">
        <v>144</v>
      </c>
      <c r="C438" s="63" t="s">
        <v>824</v>
      </c>
      <c r="D438" s="64"/>
      <c r="E438" s="106"/>
      <c r="F438" s="106"/>
      <c r="G438" s="104"/>
      <c r="H438" s="105"/>
    </row>
    <row r="439" spans="1:8" ht="18.75">
      <c r="A439" s="61" t="s">
        <v>145</v>
      </c>
      <c r="B439" s="69" t="s">
        <v>146</v>
      </c>
      <c r="C439" s="63" t="s">
        <v>824</v>
      </c>
      <c r="D439" s="64"/>
      <c r="E439" s="106"/>
      <c r="F439" s="106"/>
      <c r="G439" s="104"/>
      <c r="H439" s="105"/>
    </row>
    <row r="440" spans="1:8" ht="31.5">
      <c r="A440" s="61" t="s">
        <v>147</v>
      </c>
      <c r="B440" s="71" t="s">
        <v>148</v>
      </c>
      <c r="C440" s="63" t="s">
        <v>824</v>
      </c>
      <c r="D440" s="64"/>
      <c r="E440" s="106"/>
      <c r="F440" s="106"/>
      <c r="G440" s="104"/>
      <c r="H440" s="105"/>
    </row>
    <row r="441" spans="1:8" ht="18.75">
      <c r="A441" s="61" t="s">
        <v>149</v>
      </c>
      <c r="B441" s="70" t="s">
        <v>150</v>
      </c>
      <c r="C441" s="63" t="s">
        <v>824</v>
      </c>
      <c r="D441" s="64"/>
      <c r="E441" s="103"/>
      <c r="F441" s="103"/>
      <c r="G441" s="104"/>
      <c r="H441" s="105"/>
    </row>
    <row r="442" spans="1:8" ht="19.5" thickBot="1">
      <c r="A442" s="73" t="s">
        <v>151</v>
      </c>
      <c r="B442" s="112" t="s">
        <v>152</v>
      </c>
      <c r="C442" s="75" t="s">
        <v>824</v>
      </c>
      <c r="D442" s="76"/>
      <c r="E442" s="113"/>
      <c r="F442" s="113"/>
      <c r="G442" s="114"/>
      <c r="H442" s="115"/>
    </row>
    <row r="443" spans="1:8">
      <c r="A443" s="55" t="s">
        <v>251</v>
      </c>
      <c r="B443" s="56" t="s">
        <v>244</v>
      </c>
      <c r="C443" s="116" t="s">
        <v>342</v>
      </c>
      <c r="D443" s="117"/>
      <c r="E443" s="118"/>
      <c r="F443" s="118"/>
      <c r="G443" s="119"/>
      <c r="H443" s="120"/>
    </row>
    <row r="444" spans="1:8" ht="47.25">
      <c r="A444" s="121" t="s">
        <v>730</v>
      </c>
      <c r="B444" s="70" t="s">
        <v>731</v>
      </c>
      <c r="C444" s="75" t="s">
        <v>824</v>
      </c>
      <c r="D444" s="76"/>
      <c r="E444" s="122"/>
      <c r="F444" s="122"/>
      <c r="G444" s="123"/>
      <c r="H444" s="124"/>
    </row>
    <row r="445" spans="1:8">
      <c r="A445" s="121" t="s">
        <v>254</v>
      </c>
      <c r="B445" s="69" t="s">
        <v>732</v>
      </c>
      <c r="C445" s="63" t="s">
        <v>824</v>
      </c>
      <c r="D445" s="64"/>
      <c r="E445" s="122"/>
      <c r="F445" s="122"/>
      <c r="G445" s="123"/>
      <c r="H445" s="124"/>
    </row>
    <row r="446" spans="1:8" ht="31.5">
      <c r="A446" s="121" t="s">
        <v>255</v>
      </c>
      <c r="B446" s="69" t="s">
        <v>733</v>
      </c>
      <c r="C446" s="75" t="s">
        <v>824</v>
      </c>
      <c r="D446" s="76"/>
      <c r="E446" s="122"/>
      <c r="F446" s="122"/>
      <c r="G446" s="123"/>
      <c r="H446" s="124"/>
    </row>
    <row r="447" spans="1:8">
      <c r="A447" s="121" t="s">
        <v>256</v>
      </c>
      <c r="B447" s="69" t="s">
        <v>734</v>
      </c>
      <c r="C447" s="75" t="s">
        <v>824</v>
      </c>
      <c r="D447" s="76"/>
      <c r="E447" s="122"/>
      <c r="F447" s="122"/>
      <c r="G447" s="123"/>
      <c r="H447" s="124"/>
    </row>
    <row r="448" spans="1:8" ht="31.5">
      <c r="A448" s="121" t="s">
        <v>257</v>
      </c>
      <c r="B448" s="70" t="s">
        <v>735</v>
      </c>
      <c r="C448" s="93" t="s">
        <v>342</v>
      </c>
      <c r="D448" s="125"/>
      <c r="E448" s="122"/>
      <c r="F448" s="122"/>
      <c r="G448" s="123"/>
      <c r="H448" s="124"/>
    </row>
    <row r="449" spans="1:8">
      <c r="A449" s="121" t="s">
        <v>736</v>
      </c>
      <c r="B449" s="69" t="s">
        <v>737</v>
      </c>
      <c r="C449" s="75" t="s">
        <v>824</v>
      </c>
      <c r="D449" s="76"/>
      <c r="E449" s="122"/>
      <c r="F449" s="122"/>
      <c r="G449" s="123"/>
      <c r="H449" s="124"/>
    </row>
    <row r="450" spans="1:8">
      <c r="A450" s="121" t="s">
        <v>738</v>
      </c>
      <c r="B450" s="69" t="s">
        <v>739</v>
      </c>
      <c r="C450" s="75" t="s">
        <v>824</v>
      </c>
      <c r="D450" s="76"/>
      <c r="E450" s="122"/>
      <c r="F450" s="122"/>
      <c r="G450" s="123"/>
      <c r="H450" s="124"/>
    </row>
    <row r="451" spans="1:8" ht="16.5" thickBot="1">
      <c r="A451" s="126" t="s">
        <v>740</v>
      </c>
      <c r="B451" s="127" t="s">
        <v>741</v>
      </c>
      <c r="C451" s="80" t="s">
        <v>824</v>
      </c>
      <c r="D451" s="81"/>
      <c r="E451" s="128"/>
      <c r="F451" s="128"/>
      <c r="G451" s="129"/>
      <c r="H451" s="130"/>
    </row>
    <row r="452" spans="1:8">
      <c r="A452" s="131"/>
      <c r="B452" s="132"/>
      <c r="C452" s="133"/>
      <c r="D452" s="133"/>
      <c r="E452" s="134"/>
      <c r="F452" s="134"/>
      <c r="G452" s="135"/>
      <c r="H452" s="135"/>
    </row>
    <row r="453" spans="1:8">
      <c r="A453" s="131"/>
      <c r="B453" s="132"/>
      <c r="C453" s="133"/>
      <c r="D453" s="133"/>
      <c r="E453" s="134"/>
      <c r="F453" s="134"/>
      <c r="G453" s="135"/>
      <c r="H453" s="135"/>
    </row>
    <row r="454" spans="1:8">
      <c r="A454" s="205" t="s">
        <v>742</v>
      </c>
      <c r="B454" s="132"/>
      <c r="C454" s="133"/>
      <c r="D454" s="133"/>
      <c r="E454" s="134"/>
      <c r="F454" s="134"/>
      <c r="G454" s="135"/>
      <c r="H454" s="135"/>
    </row>
    <row r="455" spans="1:8">
      <c r="A455" s="371" t="s">
        <v>743</v>
      </c>
      <c r="B455" s="371"/>
      <c r="C455" s="371"/>
      <c r="D455" s="371"/>
      <c r="E455" s="371"/>
      <c r="F455" s="371"/>
      <c r="G455" s="371"/>
      <c r="H455" s="371"/>
    </row>
    <row r="456" spans="1:8">
      <c r="A456" s="371" t="s">
        <v>744</v>
      </c>
      <c r="B456" s="371"/>
      <c r="C456" s="371"/>
      <c r="D456" s="371"/>
      <c r="E456" s="371"/>
      <c r="F456" s="371"/>
      <c r="G456" s="371"/>
      <c r="H456" s="371"/>
    </row>
    <row r="457" spans="1:8">
      <c r="A457" s="371" t="s">
        <v>745</v>
      </c>
      <c r="B457" s="371"/>
      <c r="C457" s="371"/>
      <c r="D457" s="371"/>
      <c r="E457" s="371"/>
      <c r="F457" s="371"/>
      <c r="G457" s="371"/>
      <c r="H457" s="371"/>
    </row>
    <row r="458" spans="1:8" ht="26.25" customHeight="1">
      <c r="A458" s="381" t="s">
        <v>746</v>
      </c>
      <c r="B458" s="381"/>
      <c r="C458" s="381"/>
      <c r="D458" s="381"/>
      <c r="E458" s="381"/>
      <c r="F458" s="381"/>
      <c r="G458" s="381"/>
      <c r="H458" s="381"/>
    </row>
    <row r="459" spans="1:8">
      <c r="A459" s="363" t="s">
        <v>747</v>
      </c>
      <c r="B459" s="363"/>
      <c r="C459" s="363"/>
      <c r="D459" s="363"/>
      <c r="E459" s="363"/>
      <c r="F459" s="363"/>
      <c r="G459" s="363"/>
      <c r="H459" s="36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2020-05-18T03:27:44Z</cp:lastPrinted>
  <dcterms:created xsi:type="dcterms:W3CDTF">2009-07-27T10:10:26Z</dcterms:created>
  <dcterms:modified xsi:type="dcterms:W3CDTF">2023-02-15T08:24:52Z</dcterms:modified>
</cp:coreProperties>
</file>